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e dhe Buxhete te KB 2025\"/>
    </mc:Choice>
  </mc:AlternateContent>
  <xr:revisionPtr revIDLastSave="0" documentId="13_ncr:1_{16D711DA-E2EB-4491-8A74-C2EACA04979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lani i punes" sheetId="1" r:id="rId1"/>
    <sheet name="Buxheti i konsultimeve " sheetId="2" r:id="rId2"/>
    <sheet name="Buxheti vjetor" sheetId="3" r:id="rId3"/>
    <sheet name="Plani punes i detaj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9" i="4" l="1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P79" i="4"/>
  <c r="AF67" i="4"/>
  <c r="AF63" i="4"/>
  <c r="AF62" i="4"/>
  <c r="AF61" i="4"/>
  <c r="AF60" i="4"/>
  <c r="AF59" i="4"/>
  <c r="AF57" i="4"/>
  <c r="AF58" i="4"/>
  <c r="AF55" i="4"/>
  <c r="AF56" i="4"/>
  <c r="AF54" i="4"/>
  <c r="AF53" i="4"/>
  <c r="AF52" i="4"/>
  <c r="AF40" i="4"/>
  <c r="AF28" i="4"/>
  <c r="AF16" i="4"/>
  <c r="AF4" i="4"/>
  <c r="E38" i="3"/>
  <c r="E43" i="3"/>
  <c r="E44" i="3"/>
  <c r="E46" i="3"/>
  <c r="E27" i="3"/>
  <c r="H58" i="2"/>
  <c r="I58" i="2"/>
  <c r="J58" i="2"/>
  <c r="K58" i="2"/>
  <c r="L58" i="2"/>
  <c r="M58" i="2"/>
  <c r="N58" i="2"/>
  <c r="O58" i="2"/>
  <c r="P58" i="2"/>
  <c r="F58" i="2"/>
  <c r="G58" i="2"/>
  <c r="E58" i="2"/>
  <c r="E13" i="3" l="1"/>
  <c r="AF78" i="4"/>
  <c r="AF77" i="4"/>
  <c r="AF76" i="4"/>
  <c r="AF75" i="4"/>
  <c r="AF74" i="4"/>
  <c r="AF73" i="4"/>
  <c r="AF72" i="4"/>
  <c r="AF71" i="4"/>
  <c r="AF70" i="4"/>
  <c r="AF68" i="4"/>
  <c r="AF65" i="4"/>
  <c r="AF64" i="4"/>
  <c r="O40" i="4"/>
  <c r="O16" i="4"/>
  <c r="O4" i="4"/>
  <c r="E8" i="3"/>
  <c r="E7" i="3"/>
  <c r="E6" i="3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58" i="2" l="1"/>
  <c r="E10" i="3" s="1"/>
  <c r="E42" i="3" s="1"/>
  <c r="E37" i="3"/>
  <c r="AF79" i="4"/>
  <c r="F42" i="3" l="1"/>
  <c r="E47" i="3"/>
  <c r="E3" i="3"/>
  <c r="E34" i="3" s="1"/>
  <c r="E48" i="3" l="1"/>
  <c r="F38" i="3"/>
  <c r="F46" i="3"/>
  <c r="F45" i="3"/>
  <c r="F39" i="3"/>
  <c r="F43" i="3"/>
  <c r="F37" i="3"/>
  <c r="F44" i="3"/>
  <c r="F40" i="3"/>
  <c r="F41" i="3"/>
</calcChain>
</file>

<file path=xl/sharedStrings.xml><?xml version="1.0" encoding="utf-8"?>
<sst xmlns="http://schemas.openxmlformats.org/spreadsheetml/2006/main" count="385" uniqueCount="254">
  <si>
    <t>PLANI I VENDIM-MARRJES (shqyrtim+miratim)</t>
  </si>
  <si>
    <t>V</t>
  </si>
  <si>
    <t>Nr</t>
  </si>
  <si>
    <t>Muaji</t>
  </si>
  <si>
    <t>Roli</t>
  </si>
  <si>
    <t>ROLI</t>
  </si>
  <si>
    <t>P</t>
  </si>
  <si>
    <t>M</t>
  </si>
  <si>
    <t>Miratim i Planit zhvillimor (ekonomik, social, kultures, zhvillimit te strukturave komunitare etj)</t>
  </si>
  <si>
    <t>Akte individuale (ndihma ekonomike, bursa etj)</t>
  </si>
  <si>
    <t>Emertesa (psh, rrugesh), Tituj nderi (psh, qyetar nderi etj), Ceremoni</t>
  </si>
  <si>
    <t>Janar</t>
  </si>
  <si>
    <t>Shqyrtim dhe miratim i raportit për vlerësimet dhe parashikimet afatmesme të të ardhurave</t>
  </si>
  <si>
    <t>Miratimi i ndihmave ekonomike</t>
  </si>
  <si>
    <t>Shkurt</t>
  </si>
  <si>
    <t>Mars</t>
  </si>
  <si>
    <t>Shqyrtim i tavaneve përgatitore të shpenzimeve të programit buxhetor afatmesëm në nivel programi</t>
  </si>
  <si>
    <t>Anketimi vjetor per vleresimin nga komuniteti të punës dhe rezultateve të Këshillit</t>
  </si>
  <si>
    <t xml:space="preserve">Hartimi i raportit të veprimtarisë vjetore të Këshillit </t>
  </si>
  <si>
    <t xml:space="preserve">Hartimi i raporit vjetor për transparencën në procesin e vendimmarrjes së Këshillit (ligji 146/2014, neni 20) </t>
  </si>
  <si>
    <t>Takimi vjetor i Këshillit me qytetaret per prezantimin e raportit te veprimtarise vjetore (llogaridhenja)</t>
  </si>
  <si>
    <t>Prill</t>
  </si>
  <si>
    <t>Maj</t>
  </si>
  <si>
    <t>Ceremoni dhenje titull nderi</t>
  </si>
  <si>
    <t>Qershor</t>
  </si>
  <si>
    <t>Monitorimi i zbatimit te buxhetit 4-mujor</t>
  </si>
  <si>
    <t>Pjesëmarrje ne konferenca e aktivitete të ngjashme</t>
  </si>
  <si>
    <t>Korrik</t>
  </si>
  <si>
    <t>Emision ne median vendore dhe online</t>
  </si>
  <si>
    <t>Gusht</t>
  </si>
  <si>
    <t>Shtator</t>
  </si>
  <si>
    <t>Hartimi i planit vjetor i vendimarrjes së Këshillit (ligji 146/2014, neni 16/b)</t>
  </si>
  <si>
    <t>Vizite studimore jashte vendi</t>
  </si>
  <si>
    <t>Tetor</t>
  </si>
  <si>
    <t>Monitorimi i realizmit te 8-mujorit te te ardhurave</t>
  </si>
  <si>
    <t>Nentor</t>
  </si>
  <si>
    <t>Dhjetor</t>
  </si>
  <si>
    <t>Miratimi i dokumentit të PBA-së përfundimtare dhe buxhetit vjetor</t>
  </si>
  <si>
    <t xml:space="preserve">Plani vjetor i konsultimeve </t>
  </si>
  <si>
    <t>Tema</t>
  </si>
  <si>
    <t>Lloji i konsultimit</t>
  </si>
  <si>
    <t xml:space="preserve">Numri I konsultimeve </t>
  </si>
  <si>
    <t xml:space="preserve">Shpenzimet </t>
  </si>
  <si>
    <t>Shenime</t>
  </si>
  <si>
    <t>Kancelari</t>
  </si>
  <si>
    <t>Leter</t>
  </si>
  <si>
    <t>Shtypshkrime</t>
  </si>
  <si>
    <t>Karburant</t>
  </si>
  <si>
    <t>Qera salle</t>
  </si>
  <si>
    <t>Shpenzime per foni</t>
  </si>
  <si>
    <t>Shpenzime media</t>
  </si>
  <si>
    <t>Njoftime ne media</t>
  </si>
  <si>
    <t>Dieta</t>
  </si>
  <si>
    <t>Akomodim</t>
  </si>
  <si>
    <t>Boje printer/ fotokopje</t>
  </si>
  <si>
    <t>Sherbime nga te trete per IT</t>
  </si>
  <si>
    <t>Totali i shpenzimeve</t>
  </si>
  <si>
    <t>Buxheti vjetor dhe PBA</t>
  </si>
  <si>
    <t>Flete palosje</t>
  </si>
  <si>
    <t>Degjese publike Bashkia qender</t>
  </si>
  <si>
    <t>Degjese publike NjA</t>
  </si>
  <si>
    <t>Degjese publike me OJF/etj</t>
  </si>
  <si>
    <t>Emision televiziv</t>
  </si>
  <si>
    <t>etj</t>
  </si>
  <si>
    <t xml:space="preserve">Paketa fiskale </t>
  </si>
  <si>
    <t>Ndryshim buxheti</t>
  </si>
  <si>
    <t>Takse e perkohshme</t>
  </si>
  <si>
    <t xml:space="preserve">Miratimi i normave e standarteve te secilit prej  sherbimeve publike bashkiake. 
</t>
  </si>
  <si>
    <t>Konsultim per blerje/ qera/ tjetersim prone (shpronesim)</t>
  </si>
  <si>
    <t>Konsultim per iniciativa qytetare</t>
  </si>
  <si>
    <t>Miratimi i planit te sherbimit publik per secilin prej  sherbimeve publike bashkiake</t>
  </si>
  <si>
    <t>Konsultim per planin strategjik te bashkise (miratim apo rishikim)</t>
  </si>
  <si>
    <t>Konsultim per planin e pergjithshem vendor apo ndryshimet e tij (ligji nr. 107/2014)</t>
  </si>
  <si>
    <t>Degjese publike me OJF/ndertues etj</t>
  </si>
  <si>
    <t xml:space="preserve">TOTALI I SHPENZIMEVE </t>
  </si>
  <si>
    <t xml:space="preserve">Emertimi i shpenzimeve </t>
  </si>
  <si>
    <t>Numri</t>
  </si>
  <si>
    <t xml:space="preserve">Paga dhe sigurime mujore </t>
  </si>
  <si>
    <t>Vlefta vjetore</t>
  </si>
  <si>
    <t>Honorare per Keshillin (1/10 e pages se kryetarit)</t>
  </si>
  <si>
    <t>Sekretari i Keshillit, page, sigurime shoqerore</t>
  </si>
  <si>
    <t>Specialist Jurist, page, sigurime shoqerore</t>
  </si>
  <si>
    <t>Specialist Ekonomist, page, sigurime shoqerore</t>
  </si>
  <si>
    <t>Specialist Marredhenjeve me Publikun,  page, sigurime shoqerore</t>
  </si>
  <si>
    <t>Shpenzimet sipas Plani I punes I detajuar ne shpenzime ( detajuar ne sheet tjeter )</t>
  </si>
  <si>
    <t>Shpenzime per konsultime (detajuar te plani vjetor i konsultimeve)</t>
  </si>
  <si>
    <t xml:space="preserve">buxheti, paketa fiskale, shitja dhenje me qera e pronave, miratimi I komisioneve te keshillit, rregullores se keshillit, plani strategjik I zhvillimit te bashkise, </t>
  </si>
  <si>
    <t>Shpenzime per dhurata ceremoniale</t>
  </si>
  <si>
    <t>Fond të barabartë për aktivitetin perfaqesues të secilit Këshilltar (fond perfaqesimi)</t>
  </si>
  <si>
    <t>Komunikimi dhe mjetet e telefonise levizese</t>
  </si>
  <si>
    <t>Anëtarësim në organizata profesionale (tarifa)</t>
  </si>
  <si>
    <t>Botime periodike (raporti vjetor i veprimtarise se keshillit, gazeta juridike e keshillit, fletepalosje)</t>
  </si>
  <si>
    <t>Botime te tjera: permbledhje 4 vjecare e vendimeve te Keshillit</t>
  </si>
  <si>
    <t>Blerje librash, botimesh te interesit te Keshillit</t>
  </si>
  <si>
    <t>Blerje karta urimi per festat zyrtare</t>
  </si>
  <si>
    <t>Dergim me poste i dokumeneteve, shkresave te keshillit dhe keshilltareve</t>
  </si>
  <si>
    <t>Abonim ne revista e gazeta</t>
  </si>
  <si>
    <t>Abonim ne fletore zyrtare</t>
  </si>
  <si>
    <t>Shpenzime te paparashikuara (kontigjence)</t>
  </si>
  <si>
    <t>shpenzime te tjera</t>
  </si>
  <si>
    <t>Kancelari per zyre</t>
  </si>
  <si>
    <t>Mirembajtje pajisje kompjuterike</t>
  </si>
  <si>
    <t>Investime</t>
  </si>
  <si>
    <t>Zyre per punonjesit e sekretariatit</t>
  </si>
  <si>
    <t xml:space="preserve">Muzeumi i keshillit </t>
  </si>
  <si>
    <t>TOTALI I SHPENZIMEVE</t>
  </si>
  <si>
    <t>Emertimi i kategorive te shpenzimeve</t>
  </si>
  <si>
    <t>%</t>
  </si>
  <si>
    <t>Paga, shperblime, sigurime, Kompensimet e shpenzimeve</t>
  </si>
  <si>
    <t>Infrastrukturë, Logjistikë, Materiale, ITC</t>
  </si>
  <si>
    <t>Aktivitete te përfaqësimit institucional të Këshillit, Dhuratat</t>
  </si>
  <si>
    <t>Shpenzime per ekspertize me kohe te pjesshme</t>
  </si>
  <si>
    <t xml:space="preserve">ne leke </t>
  </si>
  <si>
    <t xml:space="preserve">Zerat e shpenzimeve </t>
  </si>
  <si>
    <t xml:space="preserve">Shuma </t>
  </si>
  <si>
    <t xml:space="preserve">Paga </t>
  </si>
  <si>
    <t>Sigurime shoqerore</t>
  </si>
  <si>
    <t>Shpenzime operative</t>
  </si>
  <si>
    <t xml:space="preserve">            Honorare  Keshilli Bashkiak</t>
  </si>
  <si>
    <t xml:space="preserve">           Shpenzime te tjera </t>
  </si>
  <si>
    <t>Fond kontigjence</t>
  </si>
  <si>
    <t>Plani i punes</t>
  </si>
  <si>
    <t>Pershkrimi I aktivitetit</t>
  </si>
  <si>
    <t>Periudha</t>
  </si>
  <si>
    <t>Shpenzime</t>
  </si>
  <si>
    <t>Konsulence nga eksperte</t>
  </si>
  <si>
    <t>Boje printer/fotokopje</t>
  </si>
  <si>
    <t>Shpenzime pritje percjellje</t>
  </si>
  <si>
    <t>Uje, Pije joalkolike</t>
  </si>
  <si>
    <t>Takimi vjetor i keshillit me qytetaret per prezantimin e raportit te veprimtarise vjetore (llogaridhenja)</t>
  </si>
  <si>
    <t>Ndjekja e  mbledhjeve konstituse te Kryesive te Fshatrave dhe Keshillave Komunitare ne Lagje ( ne te gjitha gjitha NjA-te, transporti ne varesi te km per cdo   NjA)</t>
  </si>
  <si>
    <t>Pjesemarrje ne festa e ngajrje vendore</t>
  </si>
  <si>
    <t xml:space="preserve">Pritje e delegacionit nga keshilla homologe </t>
  </si>
  <si>
    <t>Emision ne median vendore (dy ne vit)</t>
  </si>
  <si>
    <t>Hartimi i buxheti vjetori te KB</t>
  </si>
  <si>
    <t>Hartim i Planit vjetor te vendimarrjes së Këshillit (ligji 146/2014, neni 16/b)</t>
  </si>
  <si>
    <t xml:space="preserve"> </t>
  </si>
  <si>
    <t>Hartim i Planin dy vjecar per trajnimin e Këshilltarët</t>
  </si>
  <si>
    <t xml:space="preserve">Hartim i Dokumentit te politikes per shpenzimet e Keshillit dhe perdorimin e mjediseve dhe sherbimeve publike nga Keshilltaret </t>
  </si>
  <si>
    <t>Ndertimi i rregjistrit te Ankesave, kërkesave dhe vërejtjeve (ligji nr. 139/2015, neni 19, ligji nr. 146/2014, neni 21)</t>
  </si>
  <si>
    <t>Ndertimi i rregjistrit te kërkesave për informim per dokumentacionin e keshillit (ligji 119/2014)</t>
  </si>
  <si>
    <t>Ndertimi i rregjistrit elektronik të p/akteve (ligji 146/2014, neni 16/a)</t>
  </si>
  <si>
    <t>Anketimi vjetor per vleresimin nga komuniteti te punes dhe rezultateve te Keshillit</t>
  </si>
  <si>
    <t>Këshilli Bashkiak Gjirokastër</t>
  </si>
  <si>
    <t>Përshkrimi i Aktivitetit</t>
  </si>
  <si>
    <t>Përmbledhëse</t>
  </si>
  <si>
    <t>Mbledhje Këshilli (gjithësj 14=12+4, një mbledhje çdo muaj + 2 muaj ku mbahen 2 mbledhje në muaj)</t>
  </si>
  <si>
    <t>Takime me komunitetin, konsultime (7 NjA): buxhet (çdo NjA+ komuniteti biznesit+OJF), ndryshim buxheti (1 konsultim në qytet dhe 1 konsultim në zonën gjeografike që efektohet nga ndryshimi); paketë fiskale (çdo NjA+ komuniteti biznesit+OJF); Plani i taksës së përkohshme (sëpaku 3 konsultime të kryera në një periudhë jo më pak se pesë muaj- ligji 68/2017, neni 13); shitje, blerje e dhënje me qera (1 në qytet dhe në 1 në NjA ku ndodhet prona); norma e standarte e rregullore të shërbimeve dhe fuksioneve të tjera ligjore (sipas grupit të interesit dhe shtrirjes se sherbimit); planet  e sherbimeve (p.sh, plani social: 1 konsultim në secilën NjA + 3 me grupe interesi)</t>
  </si>
  <si>
    <t>Trajnime: të Këshilltarëve (4 gjithësej në vit, 3 me fond jo të këshillit dhe 1 me fond te Këshillit); Trajnime të Sekretariatit (6 gjithësej në vit, 6 me fond  këshillit )</t>
  </si>
  <si>
    <t>Pjesëmarrje në konferenca e aktivitete të ngjashme (5 në vit)</t>
  </si>
  <si>
    <t>Ceremoni dhënje titull nderi (6, kryesisht në qershor, nëntor)</t>
  </si>
  <si>
    <t>Pritje e delegacionit nga këshilla homologe (2)</t>
  </si>
  <si>
    <t>Emision në median vendore (2) dhe median online (2)</t>
  </si>
  <si>
    <t>Përfaqesim institucional i Këshillit në ngjarje, psh festa vendore, ngjarje ku ftohet Këshilli</t>
  </si>
  <si>
    <t>Pjesëmarrje në organet drejtuese të agjencive ku Këshilli është anëtar apo perfaqesohet</t>
  </si>
  <si>
    <t xml:space="preserve">Monitorim, hetim, auditim i njesive shpenzuese të varesisë së Bashkisë, </t>
  </si>
  <si>
    <t>Hartim i dokumenteve planifikues e rregullator te KB: buxheti vjetori, plani vjetori i vendim-marrjes, plani i komunikimit me publikun, rregulla të funksionimit të KB</t>
  </si>
  <si>
    <t>Nxitje e mbështetje e iniciativave të komunitetit: iniciativa qytetare legjislative</t>
  </si>
  <si>
    <t>Mbledhje e Këshillt</t>
  </si>
  <si>
    <t>Mbledhje Komisionit të Përhershem e Mikse (mesatarish 2 mbledhje komisionesh në muaj)</t>
  </si>
  <si>
    <t>Ceremoni dhenje titull nderi (3)</t>
  </si>
  <si>
    <t xml:space="preserve">Pjesëmarrje në konferenca e aktivitete të ngjashme </t>
  </si>
  <si>
    <t>Pritje e delegacionit nga këshilla homologe</t>
  </si>
  <si>
    <t xml:space="preserve">Përshkrimi i aktiviteteve </t>
  </si>
  <si>
    <t>Miratim i normave, standarteve dhe rregullores së shërbimeve publike</t>
  </si>
  <si>
    <t>Konsultime me komunitetit për çështjen e: paketës fiskale apo ndryshim (7 NjA + 1 biznesi+1 OJF), shitje, blerje e dhënje me qera, norma e standarte të shërbimeve pubike dhe funksioneve te tjera ligjore.</t>
  </si>
  <si>
    <t>Konsultime me komunitetit për çështjen e: buxheti, ndryshim buxheti,  paketë fiskale, shitje, blerje e dhënje me qera, 
norma e standarte të shërbimeve pubike dhe fuksioneve të tjera ligjore.</t>
  </si>
  <si>
    <t>Trajnime të sekretariatit me fond të këshillit</t>
  </si>
  <si>
    <t>Trajnime të këshilltarëve me fond të këshillit</t>
  </si>
  <si>
    <t>Trajnime të këshilltarëve me fond jo të këshillit</t>
  </si>
  <si>
    <t>Planin vjetor i komunikimit dhe konsultimit me publikun.</t>
  </si>
  <si>
    <t>Miratim i normave, standarteve dhe rregullores së shërbimeve administrative (taksave, ankesave etj)</t>
  </si>
  <si>
    <t>Miratim i Planit te shërbimit publik  (mbetjeve, ujit, rrugëve, ndriçimit, pyjeve, kanaleve kulluese, etj)</t>
  </si>
  <si>
    <t>Miratim i Planit të shërbimit të qeverisë (buxhet, fiskal, asete, BNj, huamarrje, qeverisë elektronike,etj)</t>
  </si>
  <si>
    <t>Raport për zbatim të strategjisë, planit sektorial apo horizontal (buxhetit, fiskal, PPV, mbetjeve, ujit, etj)</t>
  </si>
  <si>
    <t>Raport për performancën e shërbimit, ndërmarrjes, institucionit, qendrës, agjencisë</t>
  </si>
  <si>
    <t>Raport për performancën e qeverisjes bashkiake, ankesa e kërkesa, konsultime, transparenca etj</t>
  </si>
  <si>
    <t xml:space="preserve">Shqyrtim i projekt buxhetit (sipas etapave të miratimit të buxhetit), Shqyrtim i planit fiskal dhe zbatimit </t>
  </si>
  <si>
    <t>Dëgjesë publike në mbledhjen e këshillit apo komisionit të KB</t>
  </si>
  <si>
    <t xml:space="preserve">Paraqitja e raportit për akivitetin financiar dhe zbatimin e buxhetit vjetor të vitit paraardhës </t>
  </si>
  <si>
    <t>Shqyrtim dhe miratim i projekt dokumentit të programit buxhetor afatmesëm</t>
  </si>
  <si>
    <t>Miratimi i raportit vjetor të konsoliduar</t>
  </si>
  <si>
    <t>Shqyrtim dhe miratim i projektit të parë të programit buxhetor afatmesëm</t>
  </si>
  <si>
    <t>Dorëzimi i dokumentit dhe njohja e Këshillit me projektin e PBA dhe buxhetin vjetor</t>
  </si>
  <si>
    <t>Përfaqesim institucional i Këshillit:</t>
  </si>
  <si>
    <t>Hartimi i planit te trajnimit për keshilltarë</t>
  </si>
  <si>
    <t>Ceremoni dhënje titull nderi (3)</t>
  </si>
  <si>
    <t>Vendim-marrës</t>
  </si>
  <si>
    <t>Perfaqësues</t>
  </si>
  <si>
    <t>Mbikqyrës</t>
  </si>
  <si>
    <t>Pjesëmarrje ne konferenca e aktivitete të ngjashme (pesë në vit)</t>
  </si>
  <si>
    <t>Vlera vjen nga sheet Plani i punes detajuar</t>
  </si>
  <si>
    <t>Vlera vjen nga sheet Plani  i konsultimeve</t>
  </si>
  <si>
    <t xml:space="preserve">Kompjuter zyre </t>
  </si>
  <si>
    <t>Buxheti i Bashkise Gjirokastër të detajuar sipas zerave te shpenzimeve sipas natyres</t>
  </si>
  <si>
    <t>Këshilli Bashkiak Gjirokastër
BUXHETI VJETOR -draft</t>
  </si>
  <si>
    <t>Raport I Drejtorisë së bujqësisë dhe Pyjeve.</t>
  </si>
  <si>
    <t>Raport I Drejtorisë së Shërbimeve Komunitare dhe Utilitare.</t>
  </si>
  <si>
    <t>Miratimi I tavaneve  pergatitore per secilin program buxhetor</t>
  </si>
  <si>
    <t>Raport  I Drejtorisë se Urbanistikës</t>
  </si>
  <si>
    <t>Miratim I projekt dokumentit  te PBA-se.</t>
  </si>
  <si>
    <t>Miratim I Tavaneve Perfundimtare te shpenzimimeve te PBA-se ne nivel programi.</t>
  </si>
  <si>
    <t>Raport I Drejtorise se Mbrojtjes nga Zjarri dhe Shpetimi per masat e marra per  mbrojtjen nga zjarri ne stinen e veres.</t>
  </si>
  <si>
    <t>Raport I Drejtorisë së Turizmit per masat e marra ne prag te sezonit turistik.</t>
  </si>
  <si>
    <t>Finalizim I projektit te PBA-se te rishikuar dhe publikimi I tij.</t>
  </si>
  <si>
    <t>Raportim I Drejtorise se te Ardhurave, Lejeve dhe licensave.</t>
  </si>
  <si>
    <t>Raporti vjetor I veprimtarise se Keshillit Bashkiak.</t>
  </si>
  <si>
    <t>Raportim  drejtorise se Arsimit per masat e marra per fillimin e vitit shkollor 2023-2024.</t>
  </si>
  <si>
    <t>Shkëmbim eksperience (në Shqipëri 1, jashtë Shqiperie 0)</t>
  </si>
  <si>
    <t>Tryeze e perbashket e Keshillit Bashkiak me Keshillin Rinor Gjirokaster.</t>
  </si>
  <si>
    <t>Ndryshimet klimatike dhe ndikimi i tyre ne rajonin tone(ne bashkepunim me Universitetin Gjirokaster)</t>
  </si>
  <si>
    <t>Ngritje kapacitetesh (Trajnime e seminare, workshope, shkëmbimet e eksperiencave, pjesemarrje ne konferenca, abonime, trajnime informuese pas konstituimit te mandatit 2023-2027)</t>
  </si>
  <si>
    <t xml:space="preserve">Pjesemarrja, Komunikimin, Informimi i publikut , Fushate informuese ne mediat lokale(Seancat e konsultimit me bashkësinë, Aktivitete në komunitet, transparenca e informimi, botimet) </t>
  </si>
  <si>
    <t>Trajnime informuese  pas konstituimit te mandatit 2023-2027 nw bashkepunim me Bashki te Forta</t>
  </si>
  <si>
    <t xml:space="preserve">Bashkefinancim per fushata informuese  dhe komunikim me publikun. </t>
  </si>
  <si>
    <t>Trajnime te Këshilltarëve ne bashkepunim me BtF  me fond te keshillit</t>
  </si>
  <si>
    <t>Printer/</t>
  </si>
  <si>
    <t>Shpenzime transporti</t>
  </si>
  <si>
    <t>Mbledhjet e Komisioneve të Përhërshëm të: 1.Komisioni I Financave, Buxhetit; 2;Komisioni I Shërbimeve publike , Transportit dhe Mjedisit; 3.Komisioni iShëndetësisë, Mirëqenies Sociale , Rinisë dhe Barazisë Gjinore; 4.Komisioni i Kulturës,Arsimit, Sporteve, Dhënies së Titujve të Nderit</t>
  </si>
  <si>
    <t>Mbledhjet e Komisioneve te Perhershem te:  1.Komisioni I Financave, Buxhetit; 2;Komisioni I Shërbimeve publike , Transportit dhe Mjedisit; 3.Komisioni iShëndetësisë, Mirëqenies Sociale , Rinisë dhe Barazisë Gjinore; 4.Komisioni i Kulturës,Arsimit, Sporteve, Dhënies së Titujve të Nderit</t>
  </si>
  <si>
    <t>Mbledhjet e Komisioneve të Përhershëm të:  1.Komisioni I Financave, Buxhetit; 2;Komisioni I Shërbimeve publike , Transportit dhe Mjedisit; 3.Komisioni iShëndetësisë, Mirëqenies Sociale , Rinisë dhe Barazisë Gjinore; 4.Komisioni i Kulturës,Arsimit, Sporteve, Dhënies së Titujve të Nderit</t>
  </si>
  <si>
    <t>Mbledhjet e Komisioneve të Perhershem të:  1.Komisioni I Financave, Buxhetit; 2;Komisioni I Shërbimeve publike , Transportit dhe Mjedisit; 3.Komisioni iShëndetësisë, Mirëqenies Sociale , Rinisë dhe Barazisë Gjinore; 4.Komisioni i Kulturës,Arsimit, Sporteve, Dhënies së Titujve të Nderit</t>
  </si>
  <si>
    <t>Mbledhjet e Komisioneve të Përhershëm te:  1.Komisioni I Financave, Buxhetit; 2;Komisioni I Shërbimeve publike , Transportit dhe Mjedisit; 3.Komisioni iShëndetësisë, Mirëqenies Sociale , Rinisë dhe Barazisë Gjinore; 4.Komisioni i Kulturës,Arsimit, Sporteve, Dhënies së Titujve të Nderit</t>
  </si>
  <si>
    <t>Mbledhjet e Komisioneve te Perhershëm te:  1.Komisioni I Financave, Buxhetit; 2;Komisioni I Shërbimeve publike , Transportit dhe Mjedisit; 3.Komisioni iShëndetësisë, Mirëqenies Sociale , Rinisë dhe Barazisë Gjinore; 4.Komisioni i Kulturës,Arsimit, Sporteve, Dhënies së Titujve të Nderit</t>
  </si>
  <si>
    <t>Mbledhjet e Komisioneve te Përhershëm të:  1.Komisioni I Financave, Buxhetit; 2;Komisioni I Shërbimeve publike , Transportit dhe Mjedisit; 3.Komisioni iShëndetësisë, Mirëqenies Sociale , Rinisë dhe Barazisë Gjinore; 4.Komisioni i Kulturës,Arsimit, Sporteve, Dhënies së Titujve të Nderit</t>
  </si>
  <si>
    <t>Mbledhjet e Komisioneve te Përhershëm të:  1.Komisioni I Financave, B 1.Komisioni I Financave, Buxhetit; 2;Komisioni I Shërbimeve publike , Transportit dhe Mjedisit; 3.Komisioni iShëndetësisë, Mirëqenies Sociale , Rinisë dhe Barazisë Gjinore; 4.Komisioni i Kulturës,Arsimit, Sporteve, Dhënies së Titujve të Nderit</t>
  </si>
  <si>
    <t>Fushate informimi  në median vendore dhe online</t>
  </si>
  <si>
    <t> Fushate informuse dhe komunikim me publikun ne median vendore apo rajonale</t>
  </si>
  <si>
    <t>Trajnime te Këshilltarëve (dy ne vit jo me fond te keshillit)</t>
  </si>
  <si>
    <t>Trajnime te Sekretariatit  (gjashte  në vit)</t>
  </si>
  <si>
    <t>Konsultime me komunitetit për çështjen e: shitje, blerje e dhënje me qera, norma e standarte të shërbimeve pubike dhe fuksioneve të tjera ligjore. (9 Gjithesejt; 1 ne Qytetin e Gjirokastres +6 NjA  + 1 biznesi+1 OJF)</t>
  </si>
  <si>
    <t>Konsultime me komunitetit për çeshtjen e: Ndryshim buxheti (2 gjithesejt; 1 ne qytetin e Gjirokastres +1NJA)</t>
  </si>
  <si>
    <t>Trajnim i keshilltareve mbi nje teme te caktuar me fonde te Keshillit Bashkiak</t>
  </si>
  <si>
    <t xml:space="preserve">Vizite studimore ne Kosove/ </t>
  </si>
  <si>
    <t xml:space="preserve">Aktivitete te Aleances se Grave Keshilltare </t>
  </si>
  <si>
    <t>PLANI I PUNËS -për vitin 2025</t>
  </si>
  <si>
    <t>Konsultime me komunitetit për çeshtjen e:  për tërheqjen e prioriteteve te komunitetit  për PBA 2026-2028 (4 konsultime gjithesejt; 1 ne qytetin e Gjirokastres + 2 ne NJA+1 OJF)</t>
  </si>
  <si>
    <t xml:space="preserve">Konsultime me komunitetit për çështjen të: Për tërheqjen e prioriteteve te komunitetit për PBA 2026-2028,  (4 konsulktime gjithesej; 1 ne qytetin e Gjirokastres me komunitetin rom dhe grupe te tjera te margjinalizuara + 3 ne NJA). shitje, blerje e dhënje me qera, norma e standarte të shërbimeve pubike dhe fuksioneve të tjera ligjore.  (4 konsultime gjithesejt 1 ne qytetin e Gjirokastres +3 ne njesite administrative), </t>
  </si>
  <si>
    <t>Vizite studimore ne Kosove</t>
  </si>
  <si>
    <t>Konsultime me komunitetit per çështjen e: Diskutimi i PBA 2026-2028dhe Projekt Akti i Paketes fiskale  (4 gjithesejt;3 NjA + 1 biznesi),  norma e standarte të shërbimeve pubike dhe fuksioneve të tjera ligjore (4 gjithesejt 2 NJA +2 ne qytetin e Gjirokastres)</t>
  </si>
  <si>
    <t>Konsultime me komunitetit për çeshtjen e: Diskutimi i PBA 2026-2028dhe Projekt Akti i Paketes fiskale  (9 gjithesejt;  6 NjA + 2 ne qytetin e Gjirokastres+1 OJF), shitje, blerje e dhënje me qera, norma e standarte të shërbimeve pubike dhe fuksioneve të tjera ligjore</t>
  </si>
  <si>
    <t>Miratim I Dokumentit te PBA-se  perfundimtare dhe Projek/Buxhetit per vitin 2026</t>
  </si>
  <si>
    <t>Dite informuese e Keshillit bashkiak me Qytetaret</t>
  </si>
  <si>
    <t>Ekspertize mbi nje teme te caktuar</t>
  </si>
  <si>
    <t>Nr. 1</t>
  </si>
  <si>
    <t>Nr.2</t>
  </si>
  <si>
    <t xml:space="preserve">Ekspertize </t>
  </si>
  <si>
    <t>Pajisje zyre (rafte)</t>
  </si>
  <si>
    <t xml:space="preserve">Zyre per kryetaret e komisioneve te keshillit </t>
  </si>
  <si>
    <t xml:space="preserve">Hartim i  Planit vjetor te komunikimit dhe konsultimit me publikun </t>
  </si>
  <si>
    <t>Mbledhje Keshilli -16
(12, cdo muaj+3 - ne 4 raste ku  mbahen 2 mbledhje ne muaj)</t>
  </si>
  <si>
    <t>Mbledhje Komisionit te Perhershem (mesatarisht 2-3 mbledhje komisionesh ne muaj)</t>
  </si>
  <si>
    <r>
      <rPr>
        <b/>
        <sz val="10"/>
        <color theme="4" tint="-0.499984740745262"/>
        <rFont val="Times New Roman"/>
        <family val="1"/>
      </rPr>
      <t>Takime me komunitetin, konsultimet kerkuar nga ligji:</t>
    </r>
    <r>
      <rPr>
        <sz val="10"/>
        <color theme="4" tint="-0.499984740745262"/>
        <rFont val="Times New Roman"/>
        <family val="1"/>
      </rPr>
      <t xml:space="preserve">
buxhet, 
ndryshim buxheti,  
pakete fiskale- per cdo NjA dhe me biznesin, 
shitje, blerje e dhenje me qera, 
norma e standarte te sherbimeve pubike dhe fuksioneve te tjera ligjore.
(Buxheti- cdo NjA+ komuniteti biznesit+OJF;
P fiskale- cdo NjA+ komuniteti biznesit+OJF;
ndryshim buxheti - 1 konsultim ne qytet dhe 1 konsultim ne zonen gjeografike qe efektohet nga ndryshimi;
</t>
    </r>
    <r>
      <rPr>
        <i/>
        <sz val="10"/>
        <color theme="4" tint="-0.499984740745262"/>
        <rFont val="Times New Roman"/>
        <family val="1"/>
      </rPr>
      <t xml:space="preserve">Ne varesi te rregulloret dhe standartet e sherbimeve publike ne proces hartimi dhe qe planifikohen te miratohen ne 2024
</t>
    </r>
    <r>
      <rPr>
        <sz val="10"/>
        <color theme="4" tint="-0.499984740745262"/>
        <rFont val="Times New Roman"/>
        <family val="1"/>
      </rPr>
      <t xml:space="preserve">
</t>
    </r>
    <r>
      <rPr>
        <i/>
        <sz val="10"/>
        <color theme="4" tint="-0.499984740745262"/>
        <rFont val="Times New Roman"/>
        <family val="1"/>
      </rPr>
      <t xml:space="preserve">Ne varesi te projekte e planifikuar ne 2020 dhe qe kerkojne shpronesim </t>
    </r>
  </si>
  <si>
    <r>
      <rPr>
        <b/>
        <sz val="10"/>
        <color theme="4" tint="-0.499984740745262"/>
        <rFont val="Times New Roman"/>
        <family val="1"/>
      </rPr>
      <t xml:space="preserve">Takime me komunitetin, konsultimet jo te kerkuar nga ligji: </t>
    </r>
    <r>
      <rPr>
        <sz val="10"/>
        <color theme="4" tint="-0.499984740745262"/>
        <rFont val="Times New Roman"/>
        <family val="1"/>
      </rPr>
      <t xml:space="preserve">
plani strategjik, 
plane sektorial (plani i mbetjeve 2 konsultime general+ nga 1 per NjA ku zgjerohet sherbimi_
Plani social 
Plani urban
Plani per rruget, etj (sipas parashikimeve per vitin)
</t>
    </r>
    <r>
      <rPr>
        <i/>
        <sz val="10"/>
        <color theme="4" tint="-0.499984740745262"/>
        <rFont val="Times New Roman"/>
        <family val="1"/>
      </rPr>
      <t xml:space="preserve">Ne varesi te  planet ne proces hartimi dhe qe planifikohen te miratohen ne 2024
</t>
    </r>
    <r>
      <rPr>
        <sz val="10"/>
        <color theme="4" tint="-0.499984740745262"/>
        <rFont val="Times New Roman"/>
        <family val="1"/>
      </rPr>
      <t>Iniciativa qytetare (ligji 139/2015, neni 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</si>
</sst>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1"/>
      <color rgb="FF3366FF"/>
      <name val="Times New Roman"/>
      <family val="1"/>
    </font>
    <font>
      <sz val="12"/>
      <color rgb="FF0000FF"/>
      <name val="Times New Roman"/>
      <family val="1"/>
    </font>
    <font>
      <sz val="12"/>
      <color rgb="FF538DD5"/>
      <name val="Times New Roman"/>
      <family val="1"/>
    </font>
    <font>
      <sz val="11"/>
      <color theme="1"/>
      <name val="Times New Roman"/>
      <family val="1"/>
    </font>
    <font>
      <sz val="12"/>
      <color rgb="FF3366FF"/>
      <name val="Times New Roman"/>
      <family val="1"/>
    </font>
    <font>
      <b/>
      <sz val="12"/>
      <color rgb="FF3366FF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rgb="FF0000FF"/>
      <name val="Times New Roman"/>
      <family val="1"/>
    </font>
    <font>
      <sz val="9"/>
      <color rgb="FF0000FF"/>
      <name val="Times New Roman"/>
      <family val="1"/>
    </font>
    <font>
      <b/>
      <sz val="11"/>
      <color rgb="FF0000FF"/>
      <name val="Times New Roman"/>
      <family val="1"/>
    </font>
    <font>
      <sz val="10"/>
      <color theme="4" tint="-0.499984740745262"/>
      <name val="Times New Roman"/>
      <family val="1"/>
    </font>
    <font>
      <b/>
      <sz val="11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sz val="9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i/>
      <sz val="10"/>
      <color theme="4" tint="-0.499984740745262"/>
      <name val="Times New Roman"/>
      <family val="1"/>
    </font>
    <font>
      <b/>
      <u/>
      <sz val="10"/>
      <color theme="4" tint="-0.499984740745262"/>
      <name val="Times New Roman"/>
      <family val="1"/>
    </font>
    <font>
      <b/>
      <sz val="16"/>
      <color theme="4" tint="-0.49998474074526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8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8" borderId="14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8" borderId="11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left" vertical="center" wrapText="1"/>
    </xf>
    <xf numFmtId="0" fontId="13" fillId="8" borderId="16" xfId="0" applyFont="1" applyFill="1" applyBorder="1" applyAlignment="1">
      <alignment vertical="center" wrapText="1"/>
    </xf>
    <xf numFmtId="0" fontId="14" fillId="8" borderId="16" xfId="0" applyFont="1" applyFill="1" applyBorder="1" applyAlignment="1">
      <alignment vertical="center" wrapText="1"/>
    </xf>
    <xf numFmtId="0" fontId="8" fillId="8" borderId="17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8" fillId="8" borderId="22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vertical="center"/>
    </xf>
    <xf numFmtId="0" fontId="14" fillId="8" borderId="16" xfId="0" applyFont="1" applyFill="1" applyBorder="1" applyAlignment="1">
      <alignment horizontal="left" vertical="center" wrapText="1"/>
    </xf>
    <xf numFmtId="0" fontId="12" fillId="8" borderId="18" xfId="0" applyFont="1" applyFill="1" applyBorder="1" applyAlignment="1">
      <alignment horizontal="left" vertical="center"/>
    </xf>
    <xf numFmtId="0" fontId="14" fillId="8" borderId="23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16" fillId="0" borderId="2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2" fillId="8" borderId="0" xfId="0" applyFont="1" applyFill="1" applyAlignment="1">
      <alignment vertical="center" wrapText="1"/>
    </xf>
    <xf numFmtId="0" fontId="12" fillId="8" borderId="16" xfId="0" applyFont="1" applyFill="1" applyBorder="1" applyAlignment="1">
      <alignment vertical="center"/>
    </xf>
    <xf numFmtId="0" fontId="15" fillId="8" borderId="23" xfId="0" applyFont="1" applyFill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9" borderId="16" xfId="0" applyFont="1" applyFill="1" applyBorder="1" applyAlignment="1">
      <alignment vertical="center" wrapText="1"/>
    </xf>
    <xf numFmtId="0" fontId="15" fillId="9" borderId="2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2" fillId="8" borderId="29" xfId="0" applyFont="1" applyFill="1" applyBorder="1" applyAlignment="1">
      <alignment vertical="center" wrapText="1"/>
    </xf>
    <xf numFmtId="0" fontId="12" fillId="8" borderId="28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/>
    </xf>
    <xf numFmtId="0" fontId="8" fillId="8" borderId="19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10" borderId="34" xfId="0" applyFont="1" applyFill="1" applyBorder="1" applyAlignment="1">
      <alignment vertical="center"/>
    </xf>
    <xf numFmtId="0" fontId="23" fillId="10" borderId="35" xfId="0" applyFont="1" applyFill="1" applyBorder="1" applyAlignment="1">
      <alignment vertical="center"/>
    </xf>
    <xf numFmtId="3" fontId="23" fillId="10" borderId="35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5" fillId="10" borderId="38" xfId="0" applyFont="1" applyFill="1" applyBorder="1" applyAlignment="1">
      <alignment vertical="center" wrapText="1"/>
    </xf>
    <xf numFmtId="0" fontId="25" fillId="10" borderId="18" xfId="0" applyFont="1" applyFill="1" applyBorder="1" applyAlignment="1">
      <alignment vertical="center" wrapText="1"/>
    </xf>
    <xf numFmtId="0" fontId="25" fillId="10" borderId="39" xfId="0" applyFont="1" applyFill="1" applyBorder="1" applyAlignment="1">
      <alignment vertical="center" wrapText="1"/>
    </xf>
    <xf numFmtId="3" fontId="25" fillId="10" borderId="39" xfId="0" applyNumberFormat="1" applyFont="1" applyFill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21" fillId="0" borderId="16" xfId="0" applyFont="1" applyBorder="1" applyAlignment="1">
      <alignment vertical="center"/>
    </xf>
    <xf numFmtId="3" fontId="21" fillId="0" borderId="16" xfId="0" applyNumberFormat="1" applyFont="1" applyBorder="1" applyAlignment="1">
      <alignment vertical="center"/>
    </xf>
    <xf numFmtId="3" fontId="21" fillId="0" borderId="21" xfId="0" applyNumberFormat="1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0" fontId="21" fillId="0" borderId="21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1" fillId="12" borderId="16" xfId="0" applyFont="1" applyFill="1" applyBorder="1" applyAlignment="1">
      <alignment vertical="center"/>
    </xf>
    <xf numFmtId="0" fontId="26" fillId="0" borderId="49" xfId="0" applyFont="1" applyBorder="1" applyAlignment="1">
      <alignment vertical="center" wrapText="1"/>
    </xf>
    <xf numFmtId="0" fontId="21" fillId="0" borderId="23" xfId="0" applyFont="1" applyBorder="1" applyAlignment="1">
      <alignment vertical="center"/>
    </xf>
    <xf numFmtId="3" fontId="21" fillId="0" borderId="23" xfId="0" applyNumberFormat="1" applyFont="1" applyBorder="1" applyAlignment="1">
      <alignment vertical="center"/>
    </xf>
    <xf numFmtId="0" fontId="21" fillId="12" borderId="23" xfId="0" applyFont="1" applyFill="1" applyBorder="1" applyAlignment="1">
      <alignment vertical="center"/>
    </xf>
    <xf numFmtId="164" fontId="23" fillId="0" borderId="0" xfId="1" applyNumberFormat="1" applyFont="1" applyAlignment="1">
      <alignment horizontal="center" vertical="center"/>
    </xf>
    <xf numFmtId="164" fontId="25" fillId="13" borderId="51" xfId="1" applyNumberFormat="1" applyFont="1" applyFill="1" applyBorder="1" applyAlignment="1">
      <alignment vertical="center"/>
    </xf>
    <xf numFmtId="3" fontId="25" fillId="13" borderId="51" xfId="1" applyNumberFormat="1" applyFont="1" applyFill="1" applyBorder="1" applyAlignment="1">
      <alignment vertical="center"/>
    </xf>
    <xf numFmtId="164" fontId="25" fillId="13" borderId="3" xfId="1" applyNumberFormat="1" applyFont="1" applyFill="1" applyBorder="1" applyAlignment="1">
      <alignment vertical="center"/>
    </xf>
    <xf numFmtId="164" fontId="23" fillId="0" borderId="0" xfId="1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2" fillId="12" borderId="21" xfId="0" applyFont="1" applyFill="1" applyBorder="1" applyAlignment="1">
      <alignment vertical="center" wrapText="1"/>
    </xf>
    <xf numFmtId="0" fontId="31" fillId="8" borderId="16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vertical="center" wrapText="1"/>
    </xf>
    <xf numFmtId="0" fontId="12" fillId="14" borderId="18" xfId="0" applyFont="1" applyFill="1" applyBorder="1" applyAlignment="1">
      <alignment horizontal="left" vertical="center"/>
    </xf>
    <xf numFmtId="0" fontId="12" fillId="0" borderId="16" xfId="0" applyFont="1" applyBorder="1" applyAlignment="1">
      <alignment vertical="top" wrapText="1"/>
    </xf>
    <xf numFmtId="0" fontId="12" fillId="9" borderId="61" xfId="0" applyFont="1" applyFill="1" applyBorder="1" applyAlignment="1">
      <alignment vertical="center" wrapText="1"/>
    </xf>
    <xf numFmtId="0" fontId="18" fillId="0" borderId="62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8" fillId="14" borderId="22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vertical="center" wrapText="1"/>
    </xf>
    <xf numFmtId="0" fontId="3" fillId="14" borderId="9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vertical="center" wrapText="1"/>
    </xf>
    <xf numFmtId="0" fontId="3" fillId="14" borderId="0" xfId="0" applyFont="1" applyFill="1" applyAlignment="1">
      <alignment vertical="center"/>
    </xf>
    <xf numFmtId="0" fontId="6" fillId="14" borderId="0" xfId="0" applyFont="1" applyFill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15" fillId="9" borderId="62" xfId="0" applyFont="1" applyFill="1" applyBorder="1" applyAlignment="1">
      <alignment vertical="center" wrapText="1"/>
    </xf>
    <xf numFmtId="0" fontId="8" fillId="14" borderId="15" xfId="0" applyFont="1" applyFill="1" applyBorder="1" applyAlignment="1">
      <alignment horizontal="center" vertical="center"/>
    </xf>
    <xf numFmtId="3" fontId="21" fillId="14" borderId="21" xfId="0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64" fontId="32" fillId="0" borderId="0" xfId="1" applyNumberFormat="1" applyFont="1" applyAlignment="1">
      <alignment vertical="center" wrapText="1"/>
    </xf>
    <xf numFmtId="164" fontId="32" fillId="0" borderId="0" xfId="1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1" xfId="0" applyFont="1" applyFill="1" applyBorder="1" applyAlignment="1">
      <alignment horizontal="left" vertical="center" wrapText="1"/>
    </xf>
    <xf numFmtId="164" fontId="34" fillId="2" borderId="51" xfId="1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0" fontId="34" fillId="8" borderId="54" xfId="0" applyFont="1" applyFill="1" applyBorder="1" applyAlignment="1">
      <alignment horizontal="center" vertical="center"/>
    </xf>
    <xf numFmtId="0" fontId="34" fillId="8" borderId="16" xfId="0" applyFont="1" applyFill="1" applyBorder="1" applyAlignment="1">
      <alignment horizontal="left" vertical="center" wrapText="1"/>
    </xf>
    <xf numFmtId="164" fontId="34" fillId="8" borderId="6" xfId="1" applyNumberFormat="1" applyFont="1" applyFill="1" applyBorder="1" applyAlignment="1">
      <alignment horizontal="center" vertical="center" wrapText="1"/>
    </xf>
    <xf numFmtId="0" fontId="34" fillId="8" borderId="36" xfId="0" applyFont="1" applyFill="1" applyBorder="1" applyAlignment="1">
      <alignment horizontal="center" vertical="center"/>
    </xf>
    <xf numFmtId="0" fontId="32" fillId="8" borderId="0" xfId="0" applyFont="1" applyFill="1" applyAlignment="1">
      <alignment vertical="center"/>
    </xf>
    <xf numFmtId="0" fontId="32" fillId="0" borderId="33" xfId="0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center" vertical="center"/>
    </xf>
    <xf numFmtId="0" fontId="32" fillId="0" borderId="16" xfId="0" applyFont="1" applyBorder="1" applyAlignment="1">
      <alignment horizontal="left" vertical="center" wrapText="1"/>
    </xf>
    <xf numFmtId="164" fontId="32" fillId="0" borderId="16" xfId="1" applyNumberFormat="1" applyFont="1" applyBorder="1" applyAlignment="1">
      <alignment horizontal="center" vertical="center" wrapText="1"/>
    </xf>
    <xf numFmtId="164" fontId="32" fillId="0" borderId="16" xfId="1" applyNumberFormat="1" applyFont="1" applyBorder="1" applyAlignment="1">
      <alignment horizontal="center" vertical="center"/>
    </xf>
    <xf numFmtId="164" fontId="32" fillId="0" borderId="16" xfId="1" applyNumberFormat="1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164" fontId="32" fillId="0" borderId="16" xfId="1" applyNumberFormat="1" applyFont="1" applyBorder="1" applyAlignment="1">
      <alignment vertical="center" wrapText="1"/>
    </xf>
    <xf numFmtId="164" fontId="32" fillId="0" borderId="16" xfId="1" applyNumberFormat="1" applyFont="1" applyFill="1" applyBorder="1" applyAlignment="1">
      <alignment vertical="center" wrapText="1"/>
    </xf>
    <xf numFmtId="164" fontId="32" fillId="0" borderId="16" xfId="1" applyNumberFormat="1" applyFont="1" applyFill="1" applyBorder="1" applyAlignment="1">
      <alignment vertical="center"/>
    </xf>
    <xf numFmtId="164" fontId="34" fillId="8" borderId="16" xfId="1" applyNumberFormat="1" applyFont="1" applyFill="1" applyBorder="1" applyAlignment="1">
      <alignment horizontal="center" vertical="center" wrapText="1"/>
    </xf>
    <xf numFmtId="164" fontId="34" fillId="8" borderId="16" xfId="1" applyNumberFormat="1" applyFont="1" applyFill="1" applyBorder="1" applyAlignment="1">
      <alignment horizontal="center" vertical="center"/>
    </xf>
    <xf numFmtId="0" fontId="34" fillId="8" borderId="55" xfId="0" applyFont="1" applyFill="1" applyBorder="1" applyAlignment="1">
      <alignment vertical="center"/>
    </xf>
    <xf numFmtId="164" fontId="32" fillId="0" borderId="16" xfId="1" applyNumberFormat="1" applyFont="1" applyFill="1" applyBorder="1" applyAlignment="1">
      <alignment horizontal="center" vertical="center" wrapText="1"/>
    </xf>
    <xf numFmtId="164" fontId="32" fillId="0" borderId="16" xfId="1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left" vertical="center" wrapText="1"/>
    </xf>
    <xf numFmtId="164" fontId="32" fillId="0" borderId="23" xfId="1" applyNumberFormat="1" applyFont="1" applyFill="1" applyBorder="1" applyAlignment="1">
      <alignment horizontal="center" vertical="center" wrapText="1"/>
    </xf>
    <xf numFmtId="164" fontId="32" fillId="0" borderId="23" xfId="1" applyNumberFormat="1" applyFont="1" applyFill="1" applyBorder="1" applyAlignment="1">
      <alignment horizontal="center" vertical="center"/>
    </xf>
    <xf numFmtId="164" fontId="32" fillId="0" borderId="23" xfId="1" applyNumberFormat="1" applyFont="1" applyFill="1" applyBorder="1" applyAlignment="1">
      <alignment vertical="center"/>
    </xf>
    <xf numFmtId="0" fontId="32" fillId="0" borderId="27" xfId="0" applyFont="1" applyBorder="1" applyAlignment="1">
      <alignment vertical="center"/>
    </xf>
    <xf numFmtId="164" fontId="34" fillId="13" borderId="51" xfId="1" applyNumberFormat="1" applyFont="1" applyFill="1" applyBorder="1" applyAlignment="1">
      <alignment vertical="center" wrapText="1"/>
    </xf>
    <xf numFmtId="164" fontId="34" fillId="13" borderId="51" xfId="1" applyNumberFormat="1" applyFont="1" applyFill="1" applyBorder="1" applyAlignment="1">
      <alignment vertical="center"/>
    </xf>
    <xf numFmtId="0" fontId="34" fillId="13" borderId="3" xfId="0" applyFont="1" applyFill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164" fontId="32" fillId="0" borderId="0" xfId="1" applyNumberFormat="1" applyFont="1" applyBorder="1" applyAlignment="1">
      <alignment vertical="center" wrapText="1"/>
    </xf>
    <xf numFmtId="164" fontId="32" fillId="0" borderId="0" xfId="1" applyNumberFormat="1" applyFont="1" applyBorder="1" applyAlignment="1">
      <alignment vertical="center"/>
    </xf>
    <xf numFmtId="0" fontId="34" fillId="0" borderId="13" xfId="0" applyFont="1" applyBorder="1" applyAlignment="1">
      <alignment horizontal="left" vertical="center" wrapText="1"/>
    </xf>
    <xf numFmtId="164" fontId="32" fillId="0" borderId="13" xfId="1" applyNumberFormat="1" applyFont="1" applyBorder="1" applyAlignment="1">
      <alignment vertical="center" wrapText="1"/>
    </xf>
    <xf numFmtId="164" fontId="32" fillId="0" borderId="13" xfId="1" applyNumberFormat="1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165" fontId="34" fillId="0" borderId="16" xfId="0" applyNumberFormat="1" applyFont="1" applyBorder="1" applyAlignment="1">
      <alignment horizontal="left" vertical="center"/>
    </xf>
    <xf numFmtId="165" fontId="32" fillId="0" borderId="16" xfId="0" applyNumberFormat="1" applyFont="1" applyBorder="1" applyAlignment="1">
      <alignment horizontal="left" vertical="center"/>
    </xf>
    <xf numFmtId="0" fontId="32" fillId="0" borderId="16" xfId="0" applyFont="1" applyBorder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8" borderId="10" xfId="0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horizontal="center" vertical="center" wrapText="1"/>
    </xf>
    <xf numFmtId="164" fontId="32" fillId="8" borderId="28" xfId="1" applyNumberFormat="1" applyFont="1" applyFill="1" applyBorder="1" applyAlignment="1">
      <alignment vertical="center" wrapText="1"/>
    </xf>
    <xf numFmtId="164" fontId="32" fillId="8" borderId="28" xfId="1" applyNumberFormat="1" applyFont="1" applyFill="1" applyBorder="1" applyAlignment="1">
      <alignment vertical="center"/>
    </xf>
    <xf numFmtId="164" fontId="34" fillId="8" borderId="28" xfId="1" applyNumberFormat="1" applyFont="1" applyFill="1" applyBorder="1" applyAlignment="1">
      <alignment vertical="center"/>
    </xf>
    <xf numFmtId="165" fontId="32" fillId="8" borderId="40" xfId="0" applyNumberFormat="1" applyFont="1" applyFill="1" applyBorder="1" applyAlignment="1">
      <alignment horizontal="left" vertical="center"/>
    </xf>
    <xf numFmtId="166" fontId="36" fillId="14" borderId="0" xfId="1" applyNumberFormat="1" applyFont="1" applyFill="1" applyAlignment="1">
      <alignment vertical="center"/>
    </xf>
    <xf numFmtId="0" fontId="34" fillId="0" borderId="0" xfId="0" applyFont="1" applyAlignment="1">
      <alignment horizontal="left" vertical="center" wrapText="1"/>
    </xf>
    <xf numFmtId="164" fontId="37" fillId="0" borderId="0" xfId="1" applyNumberFormat="1" applyFont="1" applyAlignment="1">
      <alignment horizontal="right" vertical="center" wrapText="1"/>
    </xf>
    <xf numFmtId="0" fontId="34" fillId="13" borderId="52" xfId="0" applyFont="1" applyFill="1" applyBorder="1" applyAlignment="1">
      <alignment horizontal="center" vertical="center" wrapText="1"/>
    </xf>
    <xf numFmtId="164" fontId="34" fillId="13" borderId="3" xfId="1" applyNumberFormat="1" applyFont="1" applyFill="1" applyBorder="1" applyAlignment="1">
      <alignment horizontal="center" vertical="center" wrapText="1"/>
    </xf>
    <xf numFmtId="0" fontId="32" fillId="0" borderId="56" xfId="0" applyFont="1" applyBorder="1" applyAlignment="1">
      <alignment horizontal="left" vertical="center" wrapText="1"/>
    </xf>
    <xf numFmtId="164" fontId="32" fillId="0" borderId="57" xfId="1" applyNumberFormat="1" applyFont="1" applyBorder="1" applyAlignment="1">
      <alignment vertical="center" wrapText="1"/>
    </xf>
    <xf numFmtId="0" fontId="32" fillId="0" borderId="54" xfId="0" applyFont="1" applyBorder="1" applyAlignment="1">
      <alignment horizontal="left" vertical="center" wrapText="1"/>
    </xf>
    <xf numFmtId="164" fontId="32" fillId="0" borderId="55" xfId="1" applyNumberFormat="1" applyFont="1" applyBorder="1" applyAlignment="1">
      <alignment vertical="center" wrapText="1"/>
    </xf>
    <xf numFmtId="0" fontId="37" fillId="0" borderId="54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164" fontId="32" fillId="0" borderId="27" xfId="1" applyNumberFormat="1" applyFont="1" applyBorder="1" applyAlignment="1">
      <alignment vertical="center" wrapText="1"/>
    </xf>
    <xf numFmtId="164" fontId="34" fillId="13" borderId="3" xfId="1" applyNumberFormat="1" applyFont="1" applyFill="1" applyBorder="1" applyAlignment="1">
      <alignment vertical="center" wrapText="1"/>
    </xf>
    <xf numFmtId="164" fontId="35" fillId="0" borderId="16" xfId="1" applyNumberFormat="1" applyFont="1" applyFill="1" applyBorder="1" applyAlignment="1">
      <alignment horizontal="left" vertical="center" wrapText="1"/>
    </xf>
    <xf numFmtId="164" fontId="32" fillId="0" borderId="13" xfId="1" applyNumberFormat="1" applyFont="1" applyFill="1" applyBorder="1" applyAlignment="1">
      <alignment horizontal="center" vertical="center" wrapText="1"/>
    </xf>
    <xf numFmtId="164" fontId="32" fillId="0" borderId="13" xfId="1" applyNumberFormat="1" applyFont="1" applyFill="1" applyBorder="1" applyAlignment="1">
      <alignment horizontal="center" vertical="center"/>
    </xf>
    <xf numFmtId="164" fontId="32" fillId="0" borderId="13" xfId="1" applyNumberFormat="1" applyFont="1" applyFill="1" applyBorder="1" applyAlignment="1">
      <alignment vertical="center"/>
    </xf>
    <xf numFmtId="0" fontId="32" fillId="0" borderId="16" xfId="0" applyFont="1" applyBorder="1" applyAlignment="1">
      <alignment vertical="center" wrapText="1"/>
    </xf>
    <xf numFmtId="0" fontId="32" fillId="0" borderId="23" xfId="0" applyFont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10" borderId="18" xfId="0" applyFont="1" applyFill="1" applyBorder="1" applyAlignment="1">
      <alignment horizontal="center" vertical="center" wrapText="1"/>
    </xf>
    <xf numFmtId="0" fontId="34" fillId="10" borderId="38" xfId="0" applyFont="1" applyFill="1" applyBorder="1" applyAlignment="1">
      <alignment horizontal="center" vertical="center" wrapText="1"/>
    </xf>
    <xf numFmtId="0" fontId="34" fillId="10" borderId="39" xfId="0" applyFont="1" applyFill="1" applyBorder="1" applyAlignment="1">
      <alignment horizontal="center" vertical="center" wrapText="1"/>
    </xf>
    <xf numFmtId="164" fontId="34" fillId="10" borderId="39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2" fillId="13" borderId="21" xfId="0" applyFont="1" applyFill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32" fillId="0" borderId="9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13" borderId="16" xfId="0" applyFont="1" applyFill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13" borderId="18" xfId="0" applyFont="1" applyFill="1" applyBorder="1" applyAlignment="1">
      <alignment vertical="center"/>
    </xf>
    <xf numFmtId="0" fontId="32" fillId="0" borderId="28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32" fillId="0" borderId="23" xfId="0" applyFont="1" applyBorder="1" applyAlignment="1">
      <alignment vertical="center"/>
    </xf>
    <xf numFmtId="0" fontId="32" fillId="13" borderId="23" xfId="0" applyFont="1" applyFill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2" fillId="0" borderId="23" xfId="0" applyFont="1" applyBorder="1" applyAlignment="1">
      <alignment horizontal="center" vertical="center"/>
    </xf>
    <xf numFmtId="0" fontId="32" fillId="0" borderId="22" xfId="0" applyFont="1" applyBorder="1" applyAlignment="1">
      <alignment vertical="center"/>
    </xf>
    <xf numFmtId="0" fontId="32" fillId="13" borderId="22" xfId="0" applyFont="1" applyFill="1" applyBorder="1" applyAlignment="1">
      <alignment vertical="center"/>
    </xf>
    <xf numFmtId="0" fontId="32" fillId="0" borderId="30" xfId="0" applyFont="1" applyBorder="1" applyAlignment="1">
      <alignment vertical="center"/>
    </xf>
    <xf numFmtId="0" fontId="34" fillId="0" borderId="16" xfId="0" applyFont="1" applyBorder="1" applyAlignment="1">
      <alignment horizontal="center" vertical="center"/>
    </xf>
    <xf numFmtId="0" fontId="32" fillId="0" borderId="42" xfId="0" applyFont="1" applyBorder="1" applyAlignment="1">
      <alignment vertical="center"/>
    </xf>
    <xf numFmtId="164" fontId="32" fillId="0" borderId="21" xfId="1" applyNumberFormat="1" applyFont="1" applyFill="1" applyBorder="1" applyAlignment="1">
      <alignment vertical="center"/>
    </xf>
    <xf numFmtId="3" fontId="32" fillId="0" borderId="16" xfId="0" applyNumberFormat="1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164" fontId="34" fillId="13" borderId="3" xfId="1" applyNumberFormat="1" applyFont="1" applyFill="1" applyBorder="1" applyAlignment="1">
      <alignment vertical="center"/>
    </xf>
    <xf numFmtId="164" fontId="34" fillId="0" borderId="0" xfId="1" applyNumberFormat="1" applyFont="1" applyAlignment="1">
      <alignment vertical="center"/>
    </xf>
    <xf numFmtId="0" fontId="32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11" borderId="45" xfId="0" applyFont="1" applyFill="1" applyBorder="1" applyAlignment="1">
      <alignment vertical="center" wrapText="1"/>
    </xf>
    <xf numFmtId="0" fontId="26" fillId="11" borderId="46" xfId="0" applyFont="1" applyFill="1" applyBorder="1" applyAlignment="1">
      <alignment vertical="center" wrapText="1"/>
    </xf>
    <xf numFmtId="0" fontId="26" fillId="11" borderId="48" xfId="0" applyFont="1" applyFill="1" applyBorder="1" applyAlignment="1">
      <alignment vertical="center" wrapText="1"/>
    </xf>
    <xf numFmtId="0" fontId="30" fillId="11" borderId="45" xfId="0" applyFont="1" applyFill="1" applyBorder="1" applyAlignment="1">
      <alignment vertical="center" wrapText="1"/>
    </xf>
    <xf numFmtId="0" fontId="30" fillId="11" borderId="46" xfId="0" applyFont="1" applyFill="1" applyBorder="1" applyAlignment="1">
      <alignment vertical="center" wrapText="1"/>
    </xf>
    <xf numFmtId="0" fontId="30" fillId="11" borderId="48" xfId="0" applyFont="1" applyFill="1" applyBorder="1" applyAlignment="1">
      <alignment vertical="center" wrapText="1"/>
    </xf>
    <xf numFmtId="164" fontId="25" fillId="13" borderId="1" xfId="1" applyNumberFormat="1" applyFont="1" applyFill="1" applyBorder="1" applyAlignment="1">
      <alignment horizontal="center" vertical="center"/>
    </xf>
    <xf numFmtId="164" fontId="25" fillId="13" borderId="50" xfId="1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26" fillId="0" borderId="45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6" fillId="0" borderId="47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10" borderId="33" xfId="0" applyFont="1" applyFill="1" applyBorder="1" applyAlignment="1">
      <alignment horizontal="center" vertical="center" wrapText="1"/>
    </xf>
    <xf numFmtId="0" fontId="24" fillId="10" borderId="37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5" fillId="10" borderId="36" xfId="0" applyFont="1" applyFill="1" applyBorder="1" applyAlignment="1">
      <alignment horizontal="center" vertical="center"/>
    </xf>
    <xf numFmtId="0" fontId="25" fillId="10" borderId="40" xfId="0" applyFont="1" applyFill="1" applyBorder="1" applyAlignment="1">
      <alignment horizontal="center" vertical="center"/>
    </xf>
    <xf numFmtId="0" fontId="34" fillId="13" borderId="52" xfId="0" applyFont="1" applyFill="1" applyBorder="1" applyAlignment="1">
      <alignment horizontal="center" vertical="center" wrapText="1"/>
    </xf>
    <xf numFmtId="0" fontId="34" fillId="13" borderId="51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164" fontId="32" fillId="0" borderId="6" xfId="1" applyNumberFormat="1" applyFont="1" applyBorder="1" applyAlignment="1">
      <alignment horizontal="center" vertical="center"/>
    </xf>
    <xf numFmtId="164" fontId="32" fillId="0" borderId="9" xfId="1" applyNumberFormat="1" applyFont="1" applyBorder="1" applyAlignment="1">
      <alignment horizontal="center" vertical="center"/>
    </xf>
    <xf numFmtId="164" fontId="32" fillId="0" borderId="21" xfId="1" applyNumberFormat="1" applyFont="1" applyBorder="1" applyAlignment="1">
      <alignment horizontal="center" vertical="center"/>
    </xf>
    <xf numFmtId="164" fontId="34" fillId="13" borderId="1" xfId="1" applyNumberFormat="1" applyFont="1" applyFill="1" applyBorder="1" applyAlignment="1">
      <alignment horizontal="center" vertical="center"/>
    </xf>
    <xf numFmtId="164" fontId="34" fillId="13" borderId="50" xfId="1" applyNumberFormat="1" applyFont="1" applyFill="1" applyBorder="1" applyAlignment="1">
      <alignment horizontal="center" vertical="center"/>
    </xf>
    <xf numFmtId="164" fontId="32" fillId="0" borderId="6" xfId="1" applyNumberFormat="1" applyFont="1" applyFill="1" applyBorder="1" applyAlignment="1">
      <alignment horizontal="center" vertical="center"/>
    </xf>
    <xf numFmtId="164" fontId="32" fillId="0" borderId="9" xfId="1" applyNumberFormat="1" applyFont="1" applyFill="1" applyBorder="1" applyAlignment="1">
      <alignment horizontal="center" vertical="center"/>
    </xf>
    <xf numFmtId="164" fontId="32" fillId="0" borderId="28" xfId="1" applyNumberFormat="1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3" fontId="32" fillId="0" borderId="9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4" fillId="10" borderId="36" xfId="0" applyFont="1" applyFill="1" applyBorder="1" applyAlignment="1">
      <alignment horizontal="center" vertical="center"/>
    </xf>
    <xf numFmtId="0" fontId="34" fillId="10" borderId="40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/>
    </xf>
    <xf numFmtId="0" fontId="34" fillId="10" borderId="28" xfId="0" applyFont="1" applyFill="1" applyBorder="1" applyAlignment="1">
      <alignment horizontal="center" vertical="center"/>
    </xf>
    <xf numFmtId="0" fontId="34" fillId="10" borderId="34" xfId="0" applyFont="1" applyFill="1" applyBorder="1" applyAlignment="1">
      <alignment horizontal="center" vertical="center"/>
    </xf>
    <xf numFmtId="0" fontId="34" fillId="10" borderId="35" xfId="0" applyFont="1" applyFill="1" applyBorder="1" applyAlignment="1">
      <alignment horizontal="center" vertical="center"/>
    </xf>
    <xf numFmtId="0" fontId="34" fillId="10" borderId="5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opLeftCell="C85" zoomScaleNormal="100" workbookViewId="0">
      <selection activeCell="C92" sqref="C92"/>
    </sheetView>
  </sheetViews>
  <sheetFormatPr defaultColWidth="10.7109375" defaultRowHeight="18.75" x14ac:dyDescent="0.25"/>
  <cols>
    <col min="1" max="1" width="5.140625" style="1" customWidth="1"/>
    <col min="2" max="2" width="18.140625" style="2" customWidth="1"/>
    <col min="3" max="3" width="104.42578125" style="79" customWidth="1"/>
    <col min="4" max="4" width="6" style="1" customWidth="1"/>
    <col min="5" max="5" width="87.140625" style="78" customWidth="1"/>
    <col min="6" max="8" width="10.7109375" style="4"/>
    <col min="9" max="9" width="14.140625" style="4" customWidth="1"/>
    <col min="10" max="10" width="10.7109375" style="4"/>
    <col min="11" max="11" width="10.7109375" style="5"/>
    <col min="12" max="16384" width="10.7109375" style="4"/>
  </cols>
  <sheetData>
    <row r="1" spans="1:9" ht="46.15" customHeight="1" x14ac:dyDescent="0.25">
      <c r="C1" s="3" t="s">
        <v>143</v>
      </c>
      <c r="E1" s="3"/>
    </row>
    <row r="2" spans="1:9" ht="29.25" customHeight="1" thickBot="1" x14ac:dyDescent="0.3">
      <c r="C2" s="6" t="s">
        <v>235</v>
      </c>
      <c r="E2" s="7" t="s">
        <v>0</v>
      </c>
      <c r="H2" s="8" t="s">
        <v>1</v>
      </c>
      <c r="I2" s="4" t="s">
        <v>187</v>
      </c>
    </row>
    <row r="3" spans="1:9" ht="26.1" customHeight="1" thickBot="1" x14ac:dyDescent="0.3">
      <c r="A3" s="9" t="s">
        <v>2</v>
      </c>
      <c r="B3" s="10" t="s">
        <v>3</v>
      </c>
      <c r="C3" s="10" t="s">
        <v>144</v>
      </c>
      <c r="D3" s="11" t="s">
        <v>4</v>
      </c>
      <c r="E3" s="12" t="s">
        <v>163</v>
      </c>
      <c r="F3" s="5" t="s">
        <v>5</v>
      </c>
      <c r="H3" s="13" t="s">
        <v>6</v>
      </c>
      <c r="I3" s="4" t="s">
        <v>188</v>
      </c>
    </row>
    <row r="4" spans="1:9" ht="40.15" customHeight="1" x14ac:dyDescent="0.25">
      <c r="A4" s="14"/>
      <c r="B4" s="250" t="s">
        <v>145</v>
      </c>
      <c r="C4" s="15" t="s">
        <v>146</v>
      </c>
      <c r="D4" s="16"/>
      <c r="E4" s="17" t="s">
        <v>164</v>
      </c>
      <c r="F4" s="8" t="s">
        <v>1</v>
      </c>
      <c r="H4" s="18" t="s">
        <v>7</v>
      </c>
      <c r="I4" s="4" t="s">
        <v>189</v>
      </c>
    </row>
    <row r="5" spans="1:9" ht="69.75" customHeight="1" x14ac:dyDescent="0.25">
      <c r="A5" s="14"/>
      <c r="B5" s="251"/>
      <c r="C5" s="15" t="s">
        <v>159</v>
      </c>
      <c r="D5" s="19"/>
      <c r="E5" s="17" t="s">
        <v>171</v>
      </c>
      <c r="F5" s="20" t="s">
        <v>1</v>
      </c>
    </row>
    <row r="6" spans="1:9" ht="113.1" customHeight="1" x14ac:dyDescent="0.25">
      <c r="A6" s="14"/>
      <c r="B6" s="251"/>
      <c r="C6" s="15" t="s">
        <v>147</v>
      </c>
      <c r="D6" s="13" t="s">
        <v>6</v>
      </c>
      <c r="E6" s="17" t="s">
        <v>172</v>
      </c>
      <c r="F6" s="20" t="s">
        <v>1</v>
      </c>
    </row>
    <row r="7" spans="1:9" ht="38.1" customHeight="1" x14ac:dyDescent="0.25">
      <c r="A7" s="14"/>
      <c r="B7" s="251"/>
      <c r="C7" s="15" t="s">
        <v>148</v>
      </c>
      <c r="D7" s="19"/>
      <c r="E7" s="17" t="s">
        <v>8</v>
      </c>
      <c r="F7" s="20" t="s">
        <v>1</v>
      </c>
    </row>
    <row r="8" spans="1:9" ht="26.1" customHeight="1" x14ac:dyDescent="0.25">
      <c r="A8" s="14"/>
      <c r="B8" s="251"/>
      <c r="C8" s="15" t="s">
        <v>149</v>
      </c>
      <c r="D8" s="19"/>
      <c r="E8" s="17"/>
      <c r="F8" s="20" t="s">
        <v>1</v>
      </c>
    </row>
    <row r="9" spans="1:9" ht="32.1" customHeight="1" x14ac:dyDescent="0.25">
      <c r="A9" s="14"/>
      <c r="B9" s="251"/>
      <c r="C9" s="15" t="s">
        <v>208</v>
      </c>
      <c r="D9" s="19"/>
      <c r="E9" s="17" t="s">
        <v>173</v>
      </c>
      <c r="F9" s="20" t="s">
        <v>1</v>
      </c>
    </row>
    <row r="10" spans="1:9" ht="36.75" customHeight="1" x14ac:dyDescent="0.25">
      <c r="A10" s="14"/>
      <c r="B10" s="251"/>
      <c r="C10" s="15" t="s">
        <v>150</v>
      </c>
      <c r="D10" s="21" t="s">
        <v>6</v>
      </c>
      <c r="E10" s="17" t="s">
        <v>174</v>
      </c>
      <c r="F10" s="18" t="s">
        <v>7</v>
      </c>
    </row>
    <row r="11" spans="1:9" ht="26.1" customHeight="1" x14ac:dyDescent="0.25">
      <c r="A11" s="14"/>
      <c r="B11" s="251"/>
      <c r="C11" s="15" t="s">
        <v>151</v>
      </c>
      <c r="D11" s="21" t="s">
        <v>6</v>
      </c>
      <c r="E11" s="17"/>
      <c r="F11" s="18" t="s">
        <v>7</v>
      </c>
    </row>
    <row r="12" spans="1:9" ht="36" customHeight="1" x14ac:dyDescent="0.25">
      <c r="A12" s="14"/>
      <c r="B12" s="251"/>
      <c r="C12" s="15" t="s">
        <v>152</v>
      </c>
      <c r="D12" s="21" t="s">
        <v>6</v>
      </c>
      <c r="E12" s="17" t="s">
        <v>176</v>
      </c>
      <c r="F12" s="18" t="s">
        <v>7</v>
      </c>
    </row>
    <row r="13" spans="1:9" ht="42.75" customHeight="1" x14ac:dyDescent="0.25">
      <c r="A13" s="14"/>
      <c r="B13" s="251"/>
      <c r="C13" s="22" t="s">
        <v>153</v>
      </c>
      <c r="D13" s="21" t="s">
        <v>6</v>
      </c>
      <c r="E13" s="17" t="s">
        <v>177</v>
      </c>
      <c r="F13" s="18" t="s">
        <v>7</v>
      </c>
    </row>
    <row r="14" spans="1:9" ht="47.25" customHeight="1" x14ac:dyDescent="0.25">
      <c r="A14" s="14"/>
      <c r="B14" s="251"/>
      <c r="C14" s="22" t="s">
        <v>154</v>
      </c>
      <c r="D14" s="21" t="s">
        <v>6</v>
      </c>
      <c r="E14" s="17" t="s">
        <v>178</v>
      </c>
      <c r="F14" s="13" t="s">
        <v>6</v>
      </c>
      <c r="G14" s="18" t="s">
        <v>7</v>
      </c>
    </row>
    <row r="15" spans="1:9" ht="29.1" customHeight="1" x14ac:dyDescent="0.25">
      <c r="A15" s="14"/>
      <c r="B15" s="251"/>
      <c r="C15" s="22" t="s">
        <v>155</v>
      </c>
      <c r="D15" s="23" t="s">
        <v>7</v>
      </c>
      <c r="E15" s="17" t="s">
        <v>9</v>
      </c>
      <c r="F15" s="8" t="s">
        <v>1</v>
      </c>
    </row>
    <row r="16" spans="1:9" ht="39" customHeight="1" x14ac:dyDescent="0.25">
      <c r="A16" s="14"/>
      <c r="B16" s="251"/>
      <c r="C16" s="15" t="s">
        <v>156</v>
      </c>
      <c r="D16" s="19" t="s">
        <v>7</v>
      </c>
      <c r="E16" s="17" t="s">
        <v>175</v>
      </c>
      <c r="F16" s="8" t="s">
        <v>1</v>
      </c>
    </row>
    <row r="17" spans="1:11" ht="19.5" thickBot="1" x14ac:dyDescent="0.3">
      <c r="A17" s="14"/>
      <c r="B17" s="252"/>
      <c r="C17" s="22" t="s">
        <v>157</v>
      </c>
      <c r="D17" s="21" t="s">
        <v>6</v>
      </c>
      <c r="E17" s="17" t="s">
        <v>10</v>
      </c>
      <c r="F17" s="8"/>
    </row>
    <row r="18" spans="1:11" ht="15.75" x14ac:dyDescent="0.25">
      <c r="A18" s="25">
        <v>1</v>
      </c>
      <c r="B18" s="247" t="s">
        <v>11</v>
      </c>
      <c r="C18" s="26" t="s">
        <v>158</v>
      </c>
      <c r="D18" s="27"/>
      <c r="E18" s="28"/>
    </row>
    <row r="19" spans="1:11" ht="45" x14ac:dyDescent="0.25">
      <c r="A19" s="29">
        <v>2</v>
      </c>
      <c r="B19" s="246"/>
      <c r="C19" s="30" t="s">
        <v>218</v>
      </c>
      <c r="D19" s="31"/>
      <c r="E19" s="32"/>
    </row>
    <row r="20" spans="1:11" ht="30" x14ac:dyDescent="0.25">
      <c r="A20" s="29">
        <v>3</v>
      </c>
      <c r="B20" s="246"/>
      <c r="C20" s="30" t="s">
        <v>165</v>
      </c>
      <c r="D20" s="31"/>
      <c r="E20" s="32" t="s">
        <v>12</v>
      </c>
    </row>
    <row r="21" spans="1:11" ht="15.75" x14ac:dyDescent="0.25">
      <c r="A21" s="29">
        <v>4</v>
      </c>
      <c r="B21" s="246"/>
      <c r="C21" s="33" t="s">
        <v>161</v>
      </c>
      <c r="D21" s="31"/>
      <c r="E21" s="32"/>
    </row>
    <row r="22" spans="1:11" ht="15.75" x14ac:dyDescent="0.25">
      <c r="A22" s="29">
        <v>5</v>
      </c>
      <c r="B22" s="246"/>
      <c r="C22" s="33" t="s">
        <v>206</v>
      </c>
      <c r="D22" s="31"/>
      <c r="E22" s="32"/>
    </row>
    <row r="23" spans="1:11" ht="15.75" x14ac:dyDescent="0.25">
      <c r="A23" s="29">
        <v>6</v>
      </c>
      <c r="B23" s="246"/>
      <c r="C23" s="33" t="s">
        <v>196</v>
      </c>
      <c r="D23" s="31"/>
      <c r="E23" s="32"/>
    </row>
    <row r="24" spans="1:11" ht="15.75" x14ac:dyDescent="0.25">
      <c r="A24" s="29">
        <v>7</v>
      </c>
      <c r="B24" s="246"/>
      <c r="C24" s="34" t="s">
        <v>167</v>
      </c>
      <c r="D24" s="31"/>
      <c r="E24" s="32" t="s">
        <v>13</v>
      </c>
    </row>
    <row r="25" spans="1:11" ht="15.75" x14ac:dyDescent="0.25">
      <c r="A25" s="38">
        <v>8</v>
      </c>
      <c r="B25" s="245" t="s">
        <v>14</v>
      </c>
      <c r="C25" s="116" t="s">
        <v>158</v>
      </c>
      <c r="D25" s="31"/>
      <c r="E25" s="24"/>
    </row>
    <row r="26" spans="1:11" ht="45" x14ac:dyDescent="0.25">
      <c r="A26" s="40">
        <v>9</v>
      </c>
      <c r="B26" s="245"/>
      <c r="C26" s="41" t="s">
        <v>219</v>
      </c>
      <c r="D26" s="31"/>
      <c r="E26" s="24"/>
    </row>
    <row r="27" spans="1:11" s="128" customFormat="1" ht="30" x14ac:dyDescent="0.25">
      <c r="A27" s="124">
        <v>10</v>
      </c>
      <c r="B27" s="245"/>
      <c r="C27" s="125" t="s">
        <v>230</v>
      </c>
      <c r="D27" s="126"/>
      <c r="E27" s="127"/>
      <c r="K27" s="129"/>
    </row>
    <row r="28" spans="1:11" ht="15.75" x14ac:dyDescent="0.25">
      <c r="A28" s="40">
        <v>11</v>
      </c>
      <c r="B28" s="245"/>
      <c r="C28" s="41" t="s">
        <v>197</v>
      </c>
      <c r="D28" s="31"/>
      <c r="E28" s="24"/>
    </row>
    <row r="29" spans="1:11" ht="16.5" thickBot="1" x14ac:dyDescent="0.3">
      <c r="A29" s="40">
        <v>12</v>
      </c>
      <c r="B29" s="245"/>
      <c r="C29" s="42" t="s">
        <v>170</v>
      </c>
      <c r="D29" s="31"/>
      <c r="E29" s="24"/>
    </row>
    <row r="30" spans="1:11" ht="15.75" x14ac:dyDescent="0.25">
      <c r="A30" s="40">
        <v>13</v>
      </c>
      <c r="B30" s="253" t="s">
        <v>15</v>
      </c>
      <c r="C30" s="26" t="s">
        <v>158</v>
      </c>
      <c r="D30" s="31"/>
      <c r="E30" s="28"/>
    </row>
    <row r="31" spans="1:11" ht="45" x14ac:dyDescent="0.25">
      <c r="A31" s="43">
        <v>14</v>
      </c>
      <c r="B31" s="254"/>
      <c r="C31" s="30" t="s">
        <v>220</v>
      </c>
      <c r="D31" s="31"/>
      <c r="E31" s="32"/>
    </row>
    <row r="32" spans="1:11" ht="31.5" x14ac:dyDescent="0.25">
      <c r="A32" s="43">
        <v>15</v>
      </c>
      <c r="B32" s="254"/>
      <c r="C32" s="30" t="s">
        <v>166</v>
      </c>
      <c r="D32" s="31"/>
      <c r="E32" s="32" t="s">
        <v>16</v>
      </c>
    </row>
    <row r="33" spans="1:11" ht="15.75" x14ac:dyDescent="0.25">
      <c r="A33" s="43">
        <v>16</v>
      </c>
      <c r="B33" s="254"/>
      <c r="C33" s="30" t="s">
        <v>17</v>
      </c>
      <c r="D33" s="31"/>
      <c r="E33" s="32"/>
    </row>
    <row r="34" spans="1:11" ht="15.75" x14ac:dyDescent="0.25">
      <c r="A34" s="43">
        <v>17</v>
      </c>
      <c r="B34" s="254"/>
      <c r="C34" s="44" t="s">
        <v>18</v>
      </c>
      <c r="D34" s="31"/>
      <c r="E34" s="32" t="s">
        <v>13</v>
      </c>
    </row>
    <row r="35" spans="1:11" ht="15.75" x14ac:dyDescent="0.25">
      <c r="A35" s="43">
        <v>18</v>
      </c>
      <c r="B35" s="254"/>
      <c r="C35" s="45" t="s">
        <v>19</v>
      </c>
      <c r="D35" s="31"/>
      <c r="E35" s="32"/>
    </row>
    <row r="36" spans="1:11" ht="15.75" x14ac:dyDescent="0.25">
      <c r="A36" s="43">
        <v>19</v>
      </c>
      <c r="B36" s="254"/>
      <c r="C36" s="117" t="s">
        <v>20</v>
      </c>
      <c r="D36" s="31"/>
      <c r="E36" s="32"/>
    </row>
    <row r="37" spans="1:11" ht="16.5" thickBot="1" x14ac:dyDescent="0.3">
      <c r="A37" s="43">
        <v>21</v>
      </c>
      <c r="B37" s="254"/>
      <c r="C37" s="46" t="s">
        <v>168</v>
      </c>
      <c r="D37" s="31"/>
      <c r="E37" s="32"/>
    </row>
    <row r="38" spans="1:11" ht="16.5" thickBot="1" x14ac:dyDescent="0.3">
      <c r="A38" s="43">
        <v>22</v>
      </c>
      <c r="B38" s="254"/>
      <c r="C38" s="46" t="s">
        <v>203</v>
      </c>
      <c r="D38" s="31"/>
      <c r="E38" s="32"/>
    </row>
    <row r="39" spans="1:11" ht="16.5" thickBot="1" x14ac:dyDescent="0.3">
      <c r="A39" s="43">
        <v>23</v>
      </c>
      <c r="B39" s="254"/>
      <c r="C39" s="119" t="s">
        <v>209</v>
      </c>
      <c r="D39" s="31"/>
      <c r="E39" s="32"/>
    </row>
    <row r="40" spans="1:11" ht="16.5" thickBot="1" x14ac:dyDescent="0.3">
      <c r="A40" s="43">
        <v>24</v>
      </c>
      <c r="B40" s="255"/>
      <c r="C40" s="46" t="s">
        <v>198</v>
      </c>
      <c r="D40" s="31"/>
      <c r="E40" s="37"/>
    </row>
    <row r="41" spans="1:11" ht="15.75" x14ac:dyDescent="0.25">
      <c r="A41" s="43">
        <v>25</v>
      </c>
      <c r="B41" s="245" t="s">
        <v>21</v>
      </c>
      <c r="C41" s="39" t="s">
        <v>158</v>
      </c>
      <c r="D41" s="31"/>
      <c r="E41" s="24"/>
    </row>
    <row r="42" spans="1:11" ht="45" x14ac:dyDescent="0.25">
      <c r="A42" s="40">
        <v>26</v>
      </c>
      <c r="B42" s="245"/>
      <c r="C42" s="41" t="s">
        <v>220</v>
      </c>
      <c r="D42" s="31"/>
      <c r="E42" s="24"/>
    </row>
    <row r="43" spans="1:11" s="128" customFormat="1" ht="30" x14ac:dyDescent="0.25">
      <c r="A43" s="124">
        <v>27</v>
      </c>
      <c r="B43" s="245"/>
      <c r="C43" s="125" t="s">
        <v>236</v>
      </c>
      <c r="D43" s="126"/>
      <c r="E43" s="127"/>
      <c r="K43" s="129"/>
    </row>
    <row r="44" spans="1:11" s="131" customFormat="1" ht="22.5" customHeight="1" thickBot="1" x14ac:dyDescent="0.3">
      <c r="A44" s="43">
        <v>28</v>
      </c>
      <c r="B44" s="245"/>
      <c r="C44" s="30" t="s">
        <v>199</v>
      </c>
      <c r="D44" s="130"/>
      <c r="E44" s="32" t="s">
        <v>13</v>
      </c>
      <c r="K44" s="132"/>
    </row>
    <row r="45" spans="1:11" ht="15.75" x14ac:dyDescent="0.25">
      <c r="A45" s="40">
        <v>29</v>
      </c>
      <c r="B45" s="247" t="s">
        <v>22</v>
      </c>
      <c r="C45" s="26" t="s">
        <v>158</v>
      </c>
      <c r="D45" s="31"/>
      <c r="E45" s="28"/>
    </row>
    <row r="46" spans="1:11" ht="45" x14ac:dyDescent="0.25">
      <c r="A46" s="43">
        <v>30</v>
      </c>
      <c r="B46" s="246"/>
      <c r="C46" s="30" t="s">
        <v>221</v>
      </c>
      <c r="D46" s="31"/>
      <c r="E46" s="32" t="s">
        <v>179</v>
      </c>
    </row>
    <row r="47" spans="1:11" s="128" customFormat="1" ht="60" x14ac:dyDescent="0.25">
      <c r="A47" s="124">
        <v>31</v>
      </c>
      <c r="B47" s="246"/>
      <c r="C47" s="125" t="s">
        <v>237</v>
      </c>
      <c r="D47" s="126"/>
      <c r="E47" s="127" t="s">
        <v>180</v>
      </c>
      <c r="K47" s="129"/>
    </row>
    <row r="48" spans="1:11" s="131" customFormat="1" ht="15.75" x14ac:dyDescent="0.25">
      <c r="A48" s="43">
        <v>32</v>
      </c>
      <c r="B48" s="246"/>
      <c r="C48" s="30" t="s">
        <v>202</v>
      </c>
      <c r="D48" s="130"/>
      <c r="E48" s="32"/>
      <c r="K48" s="132"/>
    </row>
    <row r="49" spans="1:11" ht="15.75" x14ac:dyDescent="0.25">
      <c r="A49" s="43">
        <v>33</v>
      </c>
      <c r="B49" s="246"/>
      <c r="C49" s="30" t="s">
        <v>162</v>
      </c>
      <c r="D49" s="31"/>
      <c r="E49" s="32"/>
    </row>
    <row r="50" spans="1:11" ht="16.5" thickBot="1" x14ac:dyDescent="0.3">
      <c r="A50" s="43">
        <v>34</v>
      </c>
      <c r="B50" s="246"/>
      <c r="C50" s="47"/>
      <c r="D50" s="31"/>
      <c r="E50" s="32"/>
    </row>
    <row r="51" spans="1:11" ht="15.75" x14ac:dyDescent="0.25">
      <c r="A51" s="43">
        <v>35</v>
      </c>
      <c r="B51" s="244" t="s">
        <v>24</v>
      </c>
      <c r="C51" s="48" t="s">
        <v>158</v>
      </c>
      <c r="D51" s="27"/>
      <c r="E51" s="49"/>
    </row>
    <row r="52" spans="1:11" ht="45" x14ac:dyDescent="0.25">
      <c r="A52" s="40">
        <v>36</v>
      </c>
      <c r="B52" s="245"/>
      <c r="C52" s="41" t="s">
        <v>222</v>
      </c>
      <c r="D52" s="31"/>
      <c r="E52" s="50" t="s">
        <v>25</v>
      </c>
    </row>
    <row r="53" spans="1:11" ht="15.75" x14ac:dyDescent="0.25">
      <c r="A53" s="40">
        <v>37</v>
      </c>
      <c r="B53" s="245"/>
      <c r="C53" s="41" t="s">
        <v>238</v>
      </c>
      <c r="D53" s="31"/>
      <c r="E53" s="51" t="s">
        <v>181</v>
      </c>
    </row>
    <row r="54" spans="1:11" ht="15.75" x14ac:dyDescent="0.25">
      <c r="A54" s="40">
        <v>38</v>
      </c>
      <c r="B54" s="245"/>
      <c r="C54" s="41" t="s">
        <v>160</v>
      </c>
      <c r="D54" s="31"/>
      <c r="E54" s="52" t="s">
        <v>182</v>
      </c>
    </row>
    <row r="55" spans="1:11" ht="15.75" x14ac:dyDescent="0.25">
      <c r="A55" s="40">
        <v>39</v>
      </c>
      <c r="B55" s="245"/>
      <c r="C55" s="41" t="s">
        <v>200</v>
      </c>
      <c r="D55" s="31"/>
      <c r="E55" s="52"/>
    </row>
    <row r="56" spans="1:11" ht="15.75" x14ac:dyDescent="0.25">
      <c r="A56" s="40">
        <v>40</v>
      </c>
      <c r="B56" s="245"/>
      <c r="C56" s="41" t="s">
        <v>17</v>
      </c>
      <c r="D56" s="31"/>
      <c r="E56" s="52"/>
    </row>
    <row r="57" spans="1:11" ht="15.75" x14ac:dyDescent="0.25">
      <c r="A57" s="40">
        <v>41</v>
      </c>
      <c r="B57" s="245"/>
      <c r="C57" s="41" t="s">
        <v>169</v>
      </c>
      <c r="D57" s="31"/>
      <c r="E57" s="53"/>
    </row>
    <row r="58" spans="1:11" ht="15.75" x14ac:dyDescent="0.25">
      <c r="A58" s="40">
        <v>42</v>
      </c>
      <c r="B58" s="246" t="s">
        <v>27</v>
      </c>
      <c r="C58" s="54" t="s">
        <v>158</v>
      </c>
      <c r="D58" s="31"/>
      <c r="E58" s="32"/>
    </row>
    <row r="59" spans="1:11" ht="45" x14ac:dyDescent="0.25">
      <c r="A59" s="43">
        <v>43</v>
      </c>
      <c r="B59" s="246"/>
      <c r="C59" s="30" t="s">
        <v>223</v>
      </c>
      <c r="D59" s="31"/>
      <c r="E59" s="32"/>
    </row>
    <row r="60" spans="1:11" s="128" customFormat="1" ht="15.75" x14ac:dyDescent="0.25">
      <c r="A60" s="124"/>
      <c r="B60" s="246"/>
      <c r="C60" s="125" t="s">
        <v>231</v>
      </c>
      <c r="D60" s="126"/>
      <c r="E60" s="127"/>
      <c r="K60" s="129"/>
    </row>
    <row r="61" spans="1:11" ht="15.75" x14ac:dyDescent="0.25">
      <c r="A61" s="43">
        <v>44</v>
      </c>
      <c r="B61" s="246"/>
      <c r="C61" s="30" t="s">
        <v>26</v>
      </c>
      <c r="D61" s="31"/>
      <c r="E61" s="32"/>
    </row>
    <row r="62" spans="1:11" ht="15.75" x14ac:dyDescent="0.25">
      <c r="A62" s="43">
        <v>45</v>
      </c>
      <c r="B62" s="246"/>
      <c r="C62" s="55" t="s">
        <v>28</v>
      </c>
      <c r="D62" s="31"/>
      <c r="E62" s="32" t="s">
        <v>13</v>
      </c>
    </row>
    <row r="63" spans="1:11" ht="15.75" x14ac:dyDescent="0.25">
      <c r="A63" s="43">
        <v>46</v>
      </c>
      <c r="B63" s="246"/>
      <c r="C63" s="56" t="s">
        <v>184</v>
      </c>
      <c r="D63" s="31"/>
      <c r="E63" s="32"/>
    </row>
    <row r="64" spans="1:11" ht="16.5" thickBot="1" x14ac:dyDescent="0.3">
      <c r="A64" s="43">
        <v>47</v>
      </c>
      <c r="B64" s="246"/>
      <c r="C64" s="56" t="s">
        <v>201</v>
      </c>
      <c r="D64" s="31"/>
      <c r="E64" s="32"/>
    </row>
    <row r="65" spans="1:11" ht="15.75" customHeight="1" x14ac:dyDescent="0.25">
      <c r="A65" s="43">
        <v>48</v>
      </c>
      <c r="B65" s="244" t="s">
        <v>29</v>
      </c>
      <c r="C65" s="57" t="s">
        <v>158</v>
      </c>
      <c r="D65" s="27"/>
      <c r="E65" s="49"/>
    </row>
    <row r="66" spans="1:11" ht="51" customHeight="1" thickBot="1" x14ac:dyDescent="0.3">
      <c r="A66" s="40">
        <v>49</v>
      </c>
      <c r="B66" s="245"/>
      <c r="C66" s="120" t="s">
        <v>224</v>
      </c>
      <c r="D66" s="31"/>
      <c r="E66" s="24"/>
    </row>
    <row r="67" spans="1:11" ht="15.75" x14ac:dyDescent="0.25">
      <c r="A67" s="40">
        <v>50</v>
      </c>
      <c r="B67" s="247" t="s">
        <v>30</v>
      </c>
      <c r="C67" s="121" t="s">
        <v>158</v>
      </c>
      <c r="D67" s="27"/>
      <c r="E67" s="28"/>
    </row>
    <row r="68" spans="1:11" ht="45" x14ac:dyDescent="0.25">
      <c r="A68" s="43">
        <v>51</v>
      </c>
      <c r="B68" s="246"/>
      <c r="C68" s="58" t="s">
        <v>220</v>
      </c>
      <c r="D68" s="31"/>
      <c r="E68" s="32"/>
    </row>
    <row r="69" spans="1:11" ht="15.75" x14ac:dyDescent="0.25">
      <c r="A69" s="43">
        <v>52</v>
      </c>
      <c r="B69" s="246"/>
      <c r="C69" s="58" t="s">
        <v>207</v>
      </c>
      <c r="D69" s="31"/>
      <c r="E69" s="32"/>
    </row>
    <row r="70" spans="1:11" ht="15.75" x14ac:dyDescent="0.25">
      <c r="A70" s="43">
        <v>53</v>
      </c>
      <c r="B70" s="246"/>
      <c r="C70" s="58" t="s">
        <v>204</v>
      </c>
      <c r="D70" s="31"/>
      <c r="E70" s="32"/>
    </row>
    <row r="71" spans="1:11" ht="15.75" x14ac:dyDescent="0.25">
      <c r="A71" s="43">
        <v>54</v>
      </c>
      <c r="B71" s="246"/>
      <c r="C71" s="35" t="s">
        <v>31</v>
      </c>
      <c r="D71" s="31"/>
      <c r="E71" s="32"/>
    </row>
    <row r="72" spans="1:11" ht="15.75" x14ac:dyDescent="0.25">
      <c r="A72" s="29">
        <v>55</v>
      </c>
      <c r="B72" s="246"/>
      <c r="C72" s="59" t="s">
        <v>185</v>
      </c>
      <c r="D72" s="31"/>
      <c r="E72" s="32"/>
    </row>
    <row r="73" spans="1:11" ht="15.75" x14ac:dyDescent="0.25">
      <c r="A73" s="29">
        <v>56</v>
      </c>
      <c r="B73" s="246"/>
      <c r="C73" s="133" t="s">
        <v>226</v>
      </c>
      <c r="D73" s="31"/>
      <c r="E73" s="32"/>
    </row>
    <row r="74" spans="1:11" ht="15.75" x14ac:dyDescent="0.25">
      <c r="A74" s="29">
        <v>57</v>
      </c>
      <c r="B74" s="246"/>
      <c r="C74" s="122" t="s">
        <v>26</v>
      </c>
      <c r="D74" s="31"/>
      <c r="E74" s="32"/>
    </row>
    <row r="75" spans="1:11" ht="15.75" x14ac:dyDescent="0.25">
      <c r="A75" s="43">
        <v>58</v>
      </c>
      <c r="B75" s="248"/>
      <c r="C75" s="123" t="s">
        <v>169</v>
      </c>
      <c r="D75" s="31"/>
      <c r="E75" s="32"/>
    </row>
    <row r="76" spans="1:11" ht="15.75" x14ac:dyDescent="0.25">
      <c r="A76" s="43">
        <v>59</v>
      </c>
      <c r="B76" s="245" t="s">
        <v>33</v>
      </c>
      <c r="C76" s="60" t="s">
        <v>158</v>
      </c>
      <c r="D76" s="31"/>
      <c r="E76" s="24"/>
    </row>
    <row r="77" spans="1:11" ht="45" x14ac:dyDescent="0.25">
      <c r="A77" s="40">
        <v>60</v>
      </c>
      <c r="B77" s="245"/>
      <c r="C77" s="41" t="s">
        <v>225</v>
      </c>
      <c r="D77" s="31"/>
      <c r="E77" s="24"/>
    </row>
    <row r="78" spans="1:11" s="128" customFormat="1" ht="45" x14ac:dyDescent="0.25">
      <c r="A78" s="124">
        <v>61</v>
      </c>
      <c r="B78" s="245"/>
      <c r="C78" s="125" t="s">
        <v>239</v>
      </c>
      <c r="D78" s="126"/>
      <c r="E78" s="127" t="s">
        <v>34</v>
      </c>
      <c r="K78" s="129"/>
    </row>
    <row r="79" spans="1:11" ht="15.75" x14ac:dyDescent="0.25">
      <c r="A79" s="40">
        <v>62</v>
      </c>
      <c r="B79" s="245"/>
      <c r="C79" s="41" t="s">
        <v>162</v>
      </c>
      <c r="D79" s="31"/>
      <c r="E79" s="24"/>
    </row>
    <row r="80" spans="1:11" ht="15.75" x14ac:dyDescent="0.25">
      <c r="A80" s="40">
        <v>63</v>
      </c>
      <c r="B80" s="245"/>
      <c r="C80" s="118" t="s">
        <v>210</v>
      </c>
      <c r="D80" s="31"/>
      <c r="E80" s="24"/>
    </row>
    <row r="81" spans="1:11" ht="16.5" thickBot="1" x14ac:dyDescent="0.3">
      <c r="A81" s="40">
        <v>64</v>
      </c>
      <c r="B81" s="245"/>
      <c r="C81" s="61" t="s">
        <v>205</v>
      </c>
      <c r="D81" s="31"/>
      <c r="E81" s="24"/>
    </row>
    <row r="82" spans="1:11" ht="16.5" thickBot="1" x14ac:dyDescent="0.3">
      <c r="A82" s="40">
        <v>65</v>
      </c>
      <c r="B82" s="247" t="s">
        <v>35</v>
      </c>
      <c r="C82" s="62" t="s">
        <v>158</v>
      </c>
      <c r="D82" s="27"/>
      <c r="E82" s="28"/>
    </row>
    <row r="83" spans="1:11" ht="45" x14ac:dyDescent="0.25">
      <c r="A83" s="25">
        <v>66</v>
      </c>
      <c r="B83" s="246"/>
      <c r="C83" s="30" t="s">
        <v>224</v>
      </c>
      <c r="D83" s="31"/>
      <c r="E83" s="32"/>
    </row>
    <row r="84" spans="1:11" s="128" customFormat="1" ht="45" x14ac:dyDescent="0.25">
      <c r="A84" s="134">
        <v>67</v>
      </c>
      <c r="B84" s="246"/>
      <c r="C84" s="125" t="s">
        <v>240</v>
      </c>
      <c r="D84" s="126"/>
      <c r="E84" s="127"/>
      <c r="K84" s="129"/>
    </row>
    <row r="85" spans="1:11" ht="15.75" x14ac:dyDescent="0.25">
      <c r="A85" s="29">
        <v>68</v>
      </c>
      <c r="B85" s="246"/>
      <c r="C85" s="35" t="s">
        <v>186</v>
      </c>
      <c r="D85" s="31"/>
      <c r="E85" s="32" t="s">
        <v>183</v>
      </c>
    </row>
    <row r="86" spans="1:11" ht="15.75" x14ac:dyDescent="0.25">
      <c r="A86" s="29">
        <v>69</v>
      </c>
      <c r="B86" s="246"/>
      <c r="C86" s="79" t="s">
        <v>26</v>
      </c>
      <c r="D86" s="31"/>
      <c r="E86" s="32" t="s">
        <v>13</v>
      </c>
    </row>
    <row r="87" spans="1:11" ht="15.75" x14ac:dyDescent="0.25">
      <c r="A87" s="29">
        <v>70</v>
      </c>
      <c r="B87" s="246"/>
      <c r="C87" s="79" t="s">
        <v>169</v>
      </c>
      <c r="D87" s="31"/>
      <c r="E87" s="32"/>
    </row>
    <row r="88" spans="1:11" ht="15.75" x14ac:dyDescent="0.25">
      <c r="A88" s="29">
        <v>71</v>
      </c>
      <c r="B88" s="246"/>
      <c r="C88" s="79" t="s">
        <v>226</v>
      </c>
      <c r="D88" s="31"/>
      <c r="E88" s="32"/>
    </row>
    <row r="89" spans="1:11" s="66" customFormat="1" ht="16.5" thickBot="1" x14ac:dyDescent="0.3">
      <c r="A89" s="29">
        <v>72</v>
      </c>
      <c r="B89" s="249"/>
      <c r="C89" s="63" t="s">
        <v>167</v>
      </c>
      <c r="D89" s="64"/>
      <c r="E89" s="65"/>
      <c r="K89" s="67"/>
    </row>
    <row r="90" spans="1:11" s="70" customFormat="1" ht="15.75" customHeight="1" thickBot="1" x14ac:dyDescent="0.3">
      <c r="A90" s="36">
        <v>73</v>
      </c>
      <c r="B90" s="244" t="s">
        <v>36</v>
      </c>
      <c r="C90" s="60" t="s">
        <v>158</v>
      </c>
      <c r="D90" s="68"/>
      <c r="E90" s="69"/>
      <c r="K90" s="71"/>
    </row>
    <row r="91" spans="1:11" ht="45" customHeight="1" x14ac:dyDescent="0.25">
      <c r="A91" s="38">
        <v>74</v>
      </c>
      <c r="B91" s="245"/>
      <c r="C91" s="41" t="s">
        <v>220</v>
      </c>
      <c r="D91" s="31"/>
      <c r="E91" s="24" t="s">
        <v>37</v>
      </c>
    </row>
    <row r="92" spans="1:11" ht="15.75" x14ac:dyDescent="0.25">
      <c r="A92" s="40">
        <v>75</v>
      </c>
      <c r="B92" s="245"/>
      <c r="C92" s="41" t="s">
        <v>241</v>
      </c>
      <c r="D92" s="31"/>
      <c r="E92" s="24"/>
    </row>
    <row r="93" spans="1:11" s="70" customFormat="1" ht="19.5" thickBot="1" x14ac:dyDescent="0.3">
      <c r="A93" s="40">
        <v>76</v>
      </c>
      <c r="B93" s="73"/>
      <c r="C93" s="74"/>
      <c r="D93" s="75"/>
      <c r="E93" s="76"/>
      <c r="K93" s="71"/>
    </row>
    <row r="94" spans="1:11" s="70" customFormat="1" x14ac:dyDescent="0.25">
      <c r="A94" s="72"/>
      <c r="B94" s="2"/>
      <c r="C94" s="4"/>
      <c r="D94" s="1"/>
      <c r="E94" s="77"/>
      <c r="K94" s="71"/>
    </row>
    <row r="95" spans="1:11" s="70" customFormat="1" x14ac:dyDescent="0.25">
      <c r="A95" s="4"/>
      <c r="B95" s="2"/>
      <c r="C95" s="4"/>
      <c r="D95" s="1"/>
      <c r="E95" s="77"/>
      <c r="K95" s="71"/>
    </row>
    <row r="96" spans="1:11" s="70" customFormat="1" x14ac:dyDescent="0.25">
      <c r="A96" s="4"/>
      <c r="B96" s="2"/>
      <c r="C96" s="4"/>
      <c r="D96" s="1"/>
      <c r="E96" s="77"/>
      <c r="K96" s="71"/>
    </row>
    <row r="97" spans="1:4" x14ac:dyDescent="0.25">
      <c r="A97" s="4"/>
      <c r="C97" s="4"/>
    </row>
    <row r="98" spans="1:4" x14ac:dyDescent="0.25">
      <c r="A98" s="4"/>
      <c r="C98" s="4"/>
    </row>
    <row r="99" spans="1:4" x14ac:dyDescent="0.25">
      <c r="A99" s="4"/>
      <c r="C99" s="4"/>
    </row>
    <row r="100" spans="1:4" x14ac:dyDescent="0.25">
      <c r="A100" s="4"/>
      <c r="C100" s="4"/>
    </row>
    <row r="101" spans="1:4" x14ac:dyDescent="0.25">
      <c r="A101" s="4"/>
      <c r="C101" s="4"/>
    </row>
    <row r="102" spans="1:4" x14ac:dyDescent="0.25">
      <c r="A102" s="4"/>
      <c r="C102" s="4"/>
      <c r="D102" s="4"/>
    </row>
    <row r="103" spans="1:4" x14ac:dyDescent="0.25">
      <c r="A103" s="4"/>
      <c r="C103" s="4"/>
      <c r="D103" s="4"/>
    </row>
    <row r="104" spans="1:4" x14ac:dyDescent="0.25">
      <c r="A104" s="4"/>
      <c r="C104" s="4"/>
      <c r="D104" s="4"/>
    </row>
    <row r="105" spans="1:4" x14ac:dyDescent="0.25">
      <c r="A105" s="4"/>
      <c r="C105" s="4"/>
      <c r="D105" s="4"/>
    </row>
    <row r="106" spans="1:4" x14ac:dyDescent="0.25">
      <c r="A106" s="4"/>
      <c r="C106" s="4"/>
      <c r="D106" s="4"/>
    </row>
    <row r="107" spans="1:4" x14ac:dyDescent="0.25">
      <c r="A107" s="4"/>
      <c r="C107" s="4"/>
      <c r="D107" s="4"/>
    </row>
    <row r="108" spans="1:4" x14ac:dyDescent="0.25">
      <c r="A108" s="4"/>
      <c r="C108" s="4"/>
      <c r="D108" s="4"/>
    </row>
    <row r="109" spans="1:4" x14ac:dyDescent="0.25">
      <c r="A109" s="4"/>
      <c r="C109" s="4"/>
      <c r="D109" s="4"/>
    </row>
    <row r="110" spans="1:4" x14ac:dyDescent="0.25">
      <c r="A110" s="4"/>
      <c r="C110" s="4"/>
      <c r="D110" s="4"/>
    </row>
    <row r="111" spans="1:4" x14ac:dyDescent="0.25">
      <c r="A111" s="4"/>
      <c r="C111" s="4"/>
      <c r="D111" s="4"/>
    </row>
    <row r="112" spans="1:4" x14ac:dyDescent="0.25">
      <c r="A112" s="4"/>
      <c r="C112" s="4"/>
      <c r="D112" s="4"/>
    </row>
    <row r="113" spans="1:4" x14ac:dyDescent="0.25">
      <c r="A113" s="4"/>
      <c r="C113" s="4"/>
      <c r="D113" s="4"/>
    </row>
    <row r="114" spans="1:4" x14ac:dyDescent="0.25">
      <c r="A114" s="4"/>
      <c r="C114" s="4"/>
      <c r="D114" s="4"/>
    </row>
    <row r="115" spans="1:4" x14ac:dyDescent="0.25">
      <c r="A115" s="4"/>
      <c r="C115" s="4"/>
      <c r="D115" s="4"/>
    </row>
    <row r="116" spans="1:4" x14ac:dyDescent="0.25">
      <c r="A116" s="4"/>
      <c r="C116" s="4"/>
      <c r="D116" s="4"/>
    </row>
    <row r="117" spans="1:4" x14ac:dyDescent="0.25">
      <c r="A117" s="4"/>
      <c r="C117" s="4"/>
      <c r="D117" s="4"/>
    </row>
    <row r="118" spans="1:4" x14ac:dyDescent="0.25">
      <c r="A118" s="4"/>
      <c r="C118" s="4"/>
      <c r="D118" s="4"/>
    </row>
    <row r="119" spans="1:4" x14ac:dyDescent="0.25">
      <c r="A119" s="4"/>
      <c r="C119" s="4"/>
      <c r="D119" s="4"/>
    </row>
    <row r="120" spans="1:4" x14ac:dyDescent="0.25">
      <c r="A120" s="4"/>
      <c r="C120" s="4"/>
      <c r="D120" s="4"/>
    </row>
    <row r="121" spans="1:4" x14ac:dyDescent="0.25">
      <c r="A121" s="4"/>
      <c r="C121" s="4"/>
      <c r="D121" s="4"/>
    </row>
    <row r="122" spans="1:4" x14ac:dyDescent="0.25">
      <c r="A122" s="4"/>
      <c r="C122" s="4"/>
      <c r="D122" s="4"/>
    </row>
    <row r="123" spans="1:4" x14ac:dyDescent="0.25">
      <c r="A123" s="4"/>
      <c r="C123" s="4"/>
      <c r="D123" s="4"/>
    </row>
    <row r="124" spans="1:4" x14ac:dyDescent="0.25">
      <c r="A124" s="4"/>
      <c r="C124" s="4"/>
      <c r="D124" s="4"/>
    </row>
    <row r="125" spans="1:4" x14ac:dyDescent="0.25">
      <c r="A125" s="4"/>
      <c r="D125" s="4"/>
    </row>
    <row r="126" spans="1:4" x14ac:dyDescent="0.25">
      <c r="A126" s="4"/>
    </row>
  </sheetData>
  <mergeCells count="13">
    <mergeCell ref="B45:B50"/>
    <mergeCell ref="B4:B17"/>
    <mergeCell ref="B18:B24"/>
    <mergeCell ref="B25:B29"/>
    <mergeCell ref="B30:B40"/>
    <mergeCell ref="B41:B44"/>
    <mergeCell ref="B90:B92"/>
    <mergeCell ref="B51:B57"/>
    <mergeCell ref="B58:B64"/>
    <mergeCell ref="B65:B66"/>
    <mergeCell ref="B67:B75"/>
    <mergeCell ref="B76:B81"/>
    <mergeCell ref="B82:B8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topLeftCell="D1" workbookViewId="0">
      <selection activeCell="N70" sqref="N70"/>
    </sheetView>
  </sheetViews>
  <sheetFormatPr defaultColWidth="8.7109375" defaultRowHeight="15" x14ac:dyDescent="0.25"/>
  <cols>
    <col min="1" max="1" width="6.140625" style="112" customWidth="1"/>
    <col min="2" max="2" width="16.42578125" style="112" customWidth="1"/>
    <col min="3" max="3" width="24.42578125" style="112" customWidth="1"/>
    <col min="4" max="4" width="10" style="112" customWidth="1"/>
    <col min="5" max="5" width="12.7109375" style="112" customWidth="1"/>
    <col min="6" max="6" width="10.7109375" style="112" customWidth="1"/>
    <col min="7" max="7" width="12.140625" style="112" customWidth="1"/>
    <col min="8" max="8" width="13.140625" style="112" customWidth="1"/>
    <col min="9" max="9" width="9.85546875" style="112" bestFit="1" customWidth="1"/>
    <col min="10" max="10" width="10.28515625" style="112" customWidth="1"/>
    <col min="11" max="11" width="11" style="112" customWidth="1"/>
    <col min="12" max="12" width="11.7109375" style="112" customWidth="1"/>
    <col min="13" max="13" width="9.5703125" style="112" customWidth="1"/>
    <col min="14" max="14" width="10.85546875" style="112" customWidth="1"/>
    <col min="15" max="15" width="12.140625" style="112" customWidth="1"/>
    <col min="16" max="16" width="11.7109375" style="112" customWidth="1"/>
    <col min="17" max="17" width="11.7109375" style="115" customWidth="1"/>
    <col min="18" max="18" width="33.7109375" style="112" customWidth="1"/>
    <col min="19" max="16384" width="8.7109375" style="112"/>
  </cols>
  <sheetData>
    <row r="1" spans="1:18" s="81" customFormat="1" ht="15" customHeight="1" thickBot="1" x14ac:dyDescent="0.3">
      <c r="A1" s="80"/>
      <c r="B1" s="275" t="s">
        <v>38</v>
      </c>
      <c r="C1" s="275"/>
      <c r="Q1" s="82"/>
    </row>
    <row r="2" spans="1:18" s="87" customFormat="1" ht="12.75" x14ac:dyDescent="0.25">
      <c r="A2" s="83"/>
      <c r="B2" s="276" t="s">
        <v>39</v>
      </c>
      <c r="C2" s="278" t="s">
        <v>40</v>
      </c>
      <c r="D2" s="280" t="s">
        <v>41</v>
      </c>
      <c r="E2" s="84" t="s">
        <v>42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282" t="s">
        <v>43</v>
      </c>
    </row>
    <row r="3" spans="1:18" s="87" customFormat="1" ht="39" thickBot="1" x14ac:dyDescent="0.3">
      <c r="A3" s="83"/>
      <c r="B3" s="277"/>
      <c r="C3" s="279"/>
      <c r="D3" s="281"/>
      <c r="E3" s="88" t="s">
        <v>44</v>
      </c>
      <c r="F3" s="89" t="s">
        <v>45</v>
      </c>
      <c r="G3" s="89" t="s">
        <v>46</v>
      </c>
      <c r="H3" s="89" t="s">
        <v>47</v>
      </c>
      <c r="I3" s="89" t="s">
        <v>48</v>
      </c>
      <c r="J3" s="89" t="s">
        <v>49</v>
      </c>
      <c r="K3" s="89" t="s">
        <v>50</v>
      </c>
      <c r="L3" s="89" t="s">
        <v>51</v>
      </c>
      <c r="M3" s="90" t="s">
        <v>52</v>
      </c>
      <c r="N3" s="90" t="s">
        <v>53</v>
      </c>
      <c r="O3" s="90" t="s">
        <v>54</v>
      </c>
      <c r="P3" s="90" t="s">
        <v>55</v>
      </c>
      <c r="Q3" s="91" t="s">
        <v>56</v>
      </c>
      <c r="R3" s="283"/>
    </row>
    <row r="4" spans="1:18" s="81" customFormat="1" ht="12.75" x14ac:dyDescent="0.25">
      <c r="A4" s="80"/>
      <c r="B4" s="256" t="s">
        <v>57</v>
      </c>
      <c r="C4" s="92" t="s">
        <v>58</v>
      </c>
      <c r="D4" s="93"/>
      <c r="E4" s="94"/>
      <c r="F4" s="94"/>
      <c r="G4" s="94">
        <v>1000</v>
      </c>
      <c r="H4" s="94"/>
      <c r="I4" s="94"/>
      <c r="J4" s="94"/>
      <c r="K4" s="94"/>
      <c r="L4" s="94"/>
      <c r="M4" s="94"/>
      <c r="N4" s="94"/>
      <c r="O4" s="94"/>
      <c r="P4" s="94"/>
      <c r="Q4" s="135">
        <f t="shared" ref="Q4:Q57" si="0">SUM(E4:P4)</f>
        <v>1000</v>
      </c>
      <c r="R4" s="93"/>
    </row>
    <row r="5" spans="1:18" s="81" customFormat="1" ht="12.75" x14ac:dyDescent="0.25">
      <c r="A5" s="80"/>
      <c r="B5" s="256"/>
      <c r="C5" s="92" t="s">
        <v>59</v>
      </c>
      <c r="D5" s="96">
        <v>2</v>
      </c>
      <c r="E5" s="94">
        <v>1000</v>
      </c>
      <c r="F5" s="94">
        <v>500</v>
      </c>
      <c r="G5" s="94"/>
      <c r="H5" s="94"/>
      <c r="I5" s="94"/>
      <c r="J5" s="94"/>
      <c r="K5" s="94"/>
      <c r="L5" s="94"/>
      <c r="M5" s="94"/>
      <c r="N5" s="94"/>
      <c r="O5" s="94">
        <v>500</v>
      </c>
      <c r="P5" s="94"/>
      <c r="Q5" s="135">
        <f t="shared" si="0"/>
        <v>2000</v>
      </c>
      <c r="R5" s="93"/>
    </row>
    <row r="6" spans="1:18" s="81" customFormat="1" ht="12.75" x14ac:dyDescent="0.25">
      <c r="A6" s="80"/>
      <c r="B6" s="256"/>
      <c r="C6" s="92" t="s">
        <v>60</v>
      </c>
      <c r="D6" s="96">
        <v>5</v>
      </c>
      <c r="E6" s="94">
        <v>3000</v>
      </c>
      <c r="F6" s="94">
        <v>2000</v>
      </c>
      <c r="G6" s="94"/>
      <c r="H6" s="94">
        <v>12000</v>
      </c>
      <c r="I6" s="94"/>
      <c r="J6" s="94"/>
      <c r="K6" s="94"/>
      <c r="L6" s="94"/>
      <c r="M6" s="94"/>
      <c r="N6" s="94"/>
      <c r="O6" s="94">
        <v>1000</v>
      </c>
      <c r="P6" s="94"/>
      <c r="Q6" s="135">
        <f t="shared" si="0"/>
        <v>18000</v>
      </c>
      <c r="R6" s="93"/>
    </row>
    <row r="7" spans="1:18" s="81" customFormat="1" ht="12.75" x14ac:dyDescent="0.25">
      <c r="A7" s="80"/>
      <c r="B7" s="256"/>
      <c r="C7" s="92" t="s">
        <v>61</v>
      </c>
      <c r="D7" s="96">
        <v>1</v>
      </c>
      <c r="E7" s="94">
        <v>1000</v>
      </c>
      <c r="F7" s="94">
        <v>500</v>
      </c>
      <c r="G7" s="94"/>
      <c r="H7" s="94"/>
      <c r="I7" s="94"/>
      <c r="J7" s="94"/>
      <c r="K7" s="94"/>
      <c r="L7" s="94"/>
      <c r="M7" s="94"/>
      <c r="N7" s="94"/>
      <c r="O7" s="94">
        <v>500</v>
      </c>
      <c r="P7" s="94"/>
      <c r="Q7" s="135">
        <f t="shared" si="0"/>
        <v>2000</v>
      </c>
      <c r="R7" s="93"/>
    </row>
    <row r="8" spans="1:18" s="81" customFormat="1" ht="12.75" x14ac:dyDescent="0.25">
      <c r="A8" s="80"/>
      <c r="B8" s="256"/>
      <c r="C8" s="92" t="s">
        <v>62</v>
      </c>
      <c r="D8" s="93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135">
        <f t="shared" si="0"/>
        <v>0</v>
      </c>
      <c r="R8" s="93"/>
    </row>
    <row r="9" spans="1:18" s="81" customFormat="1" ht="13.5" thickBot="1" x14ac:dyDescent="0.3">
      <c r="A9" s="80"/>
      <c r="B9" s="256"/>
      <c r="C9" s="92" t="s">
        <v>63</v>
      </c>
      <c r="D9" s="93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135">
        <f t="shared" si="0"/>
        <v>0</v>
      </c>
      <c r="R9" s="93"/>
    </row>
    <row r="10" spans="1:18" s="81" customFormat="1" ht="12.75" x14ac:dyDescent="0.25">
      <c r="A10" s="80"/>
      <c r="B10" s="268" t="s">
        <v>64</v>
      </c>
      <c r="C10" s="97" t="s">
        <v>58</v>
      </c>
      <c r="D10" s="98"/>
      <c r="E10" s="95"/>
      <c r="F10" s="95"/>
      <c r="G10" s="95">
        <v>4000</v>
      </c>
      <c r="H10" s="95"/>
      <c r="I10" s="95"/>
      <c r="J10" s="95"/>
      <c r="K10" s="95"/>
      <c r="L10" s="95"/>
      <c r="M10" s="95"/>
      <c r="N10" s="95"/>
      <c r="O10" s="95"/>
      <c r="P10" s="95"/>
      <c r="Q10" s="135">
        <f t="shared" si="0"/>
        <v>4000</v>
      </c>
      <c r="R10" s="98"/>
    </row>
    <row r="11" spans="1:18" s="81" customFormat="1" ht="12.75" x14ac:dyDescent="0.25">
      <c r="A11" s="80"/>
      <c r="B11" s="256"/>
      <c r="C11" s="92" t="s">
        <v>59</v>
      </c>
      <c r="D11" s="93">
        <v>2</v>
      </c>
      <c r="E11" s="94">
        <v>1000</v>
      </c>
      <c r="F11" s="94">
        <v>1000</v>
      </c>
      <c r="G11" s="94"/>
      <c r="H11" s="94"/>
      <c r="I11" s="94"/>
      <c r="J11" s="94"/>
      <c r="K11" s="94"/>
      <c r="L11" s="94"/>
      <c r="M11" s="94"/>
      <c r="N11" s="94"/>
      <c r="O11" s="94">
        <v>1000</v>
      </c>
      <c r="P11" s="94"/>
      <c r="Q11" s="135">
        <f t="shared" si="0"/>
        <v>3000</v>
      </c>
      <c r="R11" s="93"/>
    </row>
    <row r="12" spans="1:18" s="81" customFormat="1" ht="12.75" x14ac:dyDescent="0.25">
      <c r="A12" s="80"/>
      <c r="B12" s="256"/>
      <c r="C12" s="92" t="s">
        <v>60</v>
      </c>
      <c r="D12" s="93">
        <v>9</v>
      </c>
      <c r="E12" s="94">
        <v>4000</v>
      </c>
      <c r="F12" s="94">
        <v>5000</v>
      </c>
      <c r="G12" s="94"/>
      <c r="H12" s="94">
        <v>12000</v>
      </c>
      <c r="I12" s="94"/>
      <c r="J12" s="94"/>
      <c r="K12" s="94"/>
      <c r="L12" s="94"/>
      <c r="M12" s="94"/>
      <c r="N12" s="94"/>
      <c r="O12" s="94">
        <v>3000</v>
      </c>
      <c r="P12" s="94"/>
      <c r="Q12" s="135">
        <f t="shared" si="0"/>
        <v>24000</v>
      </c>
      <c r="R12" s="93"/>
    </row>
    <row r="13" spans="1:18" s="81" customFormat="1" ht="12.75" x14ac:dyDescent="0.25">
      <c r="A13" s="80"/>
      <c r="B13" s="256"/>
      <c r="C13" s="92" t="s">
        <v>61</v>
      </c>
      <c r="D13" s="93">
        <v>2</v>
      </c>
      <c r="E13" s="94"/>
      <c r="F13" s="94">
        <v>1000</v>
      </c>
      <c r="G13" s="94"/>
      <c r="H13" s="94"/>
      <c r="I13" s="94"/>
      <c r="J13" s="94"/>
      <c r="K13" s="94"/>
      <c r="L13" s="94"/>
      <c r="M13" s="94"/>
      <c r="N13" s="94"/>
      <c r="O13" s="94">
        <v>500</v>
      </c>
      <c r="P13" s="94"/>
      <c r="Q13" s="135">
        <f t="shared" si="0"/>
        <v>1500</v>
      </c>
      <c r="R13" s="93"/>
    </row>
    <row r="14" spans="1:18" s="81" customFormat="1" ht="12.75" x14ac:dyDescent="0.25">
      <c r="A14" s="80"/>
      <c r="B14" s="256"/>
      <c r="C14" s="92" t="s">
        <v>62</v>
      </c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135">
        <f t="shared" si="0"/>
        <v>0</v>
      </c>
      <c r="R14" s="93"/>
    </row>
    <row r="15" spans="1:18" s="81" customFormat="1" ht="12.75" x14ac:dyDescent="0.25">
      <c r="A15" s="80"/>
      <c r="B15" s="256"/>
      <c r="C15" s="92" t="s">
        <v>63</v>
      </c>
      <c r="D15" s="9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135">
        <f t="shared" si="0"/>
        <v>0</v>
      </c>
      <c r="R15" s="93"/>
    </row>
    <row r="16" spans="1:18" s="81" customFormat="1" ht="12.75" x14ac:dyDescent="0.25">
      <c r="A16" s="80"/>
      <c r="B16" s="256"/>
      <c r="C16" s="92"/>
      <c r="D16" s="9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135">
        <f t="shared" si="0"/>
        <v>0</v>
      </c>
      <c r="R16" s="93"/>
    </row>
    <row r="17" spans="1:18" s="81" customFormat="1" ht="12.75" x14ac:dyDescent="0.25">
      <c r="A17" s="80"/>
      <c r="B17" s="256" t="s">
        <v>65</v>
      </c>
      <c r="C17" s="92" t="s">
        <v>58</v>
      </c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135">
        <f t="shared" si="0"/>
        <v>0</v>
      </c>
      <c r="R17" s="93"/>
    </row>
    <row r="18" spans="1:18" s="81" customFormat="1" ht="12.75" x14ac:dyDescent="0.25">
      <c r="A18" s="80"/>
      <c r="B18" s="256"/>
      <c r="C18" s="92" t="s">
        <v>59</v>
      </c>
      <c r="D18" s="99">
        <v>1</v>
      </c>
      <c r="E18" s="94"/>
      <c r="F18" s="94">
        <v>350</v>
      </c>
      <c r="G18" s="94"/>
      <c r="H18" s="94"/>
      <c r="I18" s="94"/>
      <c r="J18" s="94"/>
      <c r="K18" s="94"/>
      <c r="L18" s="94"/>
      <c r="M18" s="94"/>
      <c r="N18" s="94"/>
      <c r="O18" s="94">
        <v>500</v>
      </c>
      <c r="P18" s="94"/>
      <c r="Q18" s="135">
        <f t="shared" si="0"/>
        <v>850</v>
      </c>
      <c r="R18" s="93"/>
    </row>
    <row r="19" spans="1:18" s="81" customFormat="1" ht="12.75" x14ac:dyDescent="0.25">
      <c r="A19" s="80"/>
      <c r="B19" s="256"/>
      <c r="C19" s="92" t="s">
        <v>60</v>
      </c>
      <c r="D19" s="99">
        <v>1</v>
      </c>
      <c r="E19" s="94"/>
      <c r="F19" s="94">
        <v>350</v>
      </c>
      <c r="G19" s="94"/>
      <c r="H19" s="94">
        <v>2000</v>
      </c>
      <c r="I19" s="94"/>
      <c r="J19" s="94"/>
      <c r="K19" s="94"/>
      <c r="L19" s="94"/>
      <c r="M19" s="94"/>
      <c r="N19" s="94"/>
      <c r="O19" s="94">
        <v>500</v>
      </c>
      <c r="P19" s="94"/>
      <c r="Q19" s="135">
        <f t="shared" si="0"/>
        <v>2850</v>
      </c>
      <c r="R19" s="93"/>
    </row>
    <row r="20" spans="1:18" s="81" customFormat="1" ht="12.75" x14ac:dyDescent="0.25">
      <c r="A20" s="80"/>
      <c r="B20" s="256"/>
      <c r="C20" s="92" t="s">
        <v>61</v>
      </c>
      <c r="D20" s="9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35">
        <f t="shared" si="0"/>
        <v>0</v>
      </c>
      <c r="R20" s="93"/>
    </row>
    <row r="21" spans="1:18" s="81" customFormat="1" ht="12.75" x14ac:dyDescent="0.25">
      <c r="A21" s="80"/>
      <c r="B21" s="256"/>
      <c r="C21" s="92" t="s">
        <v>62</v>
      </c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135">
        <f t="shared" si="0"/>
        <v>0</v>
      </c>
      <c r="R21" s="93"/>
    </row>
    <row r="22" spans="1:18" s="81" customFormat="1" ht="12.75" x14ac:dyDescent="0.25">
      <c r="A22" s="80"/>
      <c r="B22" s="256"/>
      <c r="C22" s="92" t="s">
        <v>63</v>
      </c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135">
        <f t="shared" si="0"/>
        <v>0</v>
      </c>
      <c r="R22" s="93"/>
    </row>
    <row r="23" spans="1:18" s="81" customFormat="1" ht="12.75" x14ac:dyDescent="0.25">
      <c r="A23" s="80"/>
      <c r="B23" s="269" t="s">
        <v>66</v>
      </c>
      <c r="C23" s="92" t="s">
        <v>58</v>
      </c>
      <c r="D23" s="9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135"/>
      <c r="R23" s="93"/>
    </row>
    <row r="24" spans="1:18" s="81" customFormat="1" ht="12.75" x14ac:dyDescent="0.25">
      <c r="A24" s="80"/>
      <c r="B24" s="270"/>
      <c r="C24" s="92" t="s">
        <v>59</v>
      </c>
      <c r="D24" s="9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35"/>
      <c r="R24" s="93"/>
    </row>
    <row r="25" spans="1:18" s="81" customFormat="1" ht="12.75" x14ac:dyDescent="0.25">
      <c r="A25" s="80"/>
      <c r="B25" s="270"/>
      <c r="C25" s="92" t="s">
        <v>60</v>
      </c>
      <c r="D25" s="9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135"/>
      <c r="R25" s="93"/>
    </row>
    <row r="26" spans="1:18" s="81" customFormat="1" ht="12.75" x14ac:dyDescent="0.25">
      <c r="A26" s="80"/>
      <c r="B26" s="270"/>
      <c r="C26" s="92" t="s">
        <v>61</v>
      </c>
      <c r="D26" s="9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135"/>
      <c r="R26" s="93"/>
    </row>
    <row r="27" spans="1:18" s="81" customFormat="1" ht="12.75" x14ac:dyDescent="0.25">
      <c r="A27" s="80"/>
      <c r="B27" s="270"/>
      <c r="C27" s="92" t="s">
        <v>62</v>
      </c>
      <c r="D27" s="9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35"/>
      <c r="R27" s="93"/>
    </row>
    <row r="28" spans="1:18" s="81" customFormat="1" ht="12.75" x14ac:dyDescent="0.25">
      <c r="A28" s="80"/>
      <c r="B28" s="271"/>
      <c r="C28" s="92" t="s">
        <v>63</v>
      </c>
      <c r="D28" s="9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35"/>
      <c r="R28" s="93"/>
    </row>
    <row r="29" spans="1:18" s="81" customFormat="1" ht="12.75" x14ac:dyDescent="0.25">
      <c r="A29" s="80"/>
      <c r="B29" s="257" t="s">
        <v>67</v>
      </c>
      <c r="C29" s="92" t="s">
        <v>58</v>
      </c>
      <c r="D29" s="9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135">
        <f t="shared" si="0"/>
        <v>0</v>
      </c>
      <c r="R29" s="93"/>
    </row>
    <row r="30" spans="1:18" s="81" customFormat="1" ht="12.75" x14ac:dyDescent="0.25">
      <c r="A30" s="80"/>
      <c r="B30" s="258"/>
      <c r="C30" s="92" t="s">
        <v>59</v>
      </c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>
        <v>500</v>
      </c>
      <c r="P30" s="94"/>
      <c r="Q30" s="135">
        <f t="shared" si="0"/>
        <v>500</v>
      </c>
      <c r="R30" s="93"/>
    </row>
    <row r="31" spans="1:18" s="81" customFormat="1" ht="12.75" x14ac:dyDescent="0.25">
      <c r="A31" s="80"/>
      <c r="B31" s="258"/>
      <c r="C31" s="92" t="s">
        <v>60</v>
      </c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>
        <v>1200</v>
      </c>
      <c r="P31" s="94"/>
      <c r="Q31" s="135">
        <f t="shared" si="0"/>
        <v>1200</v>
      </c>
      <c r="R31" s="93"/>
    </row>
    <row r="32" spans="1:18" s="81" customFormat="1" ht="12.75" x14ac:dyDescent="0.25">
      <c r="A32" s="80"/>
      <c r="B32" s="258"/>
      <c r="C32" s="92" t="s">
        <v>61</v>
      </c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>
        <v>500</v>
      </c>
      <c r="P32" s="94"/>
      <c r="Q32" s="135">
        <f t="shared" si="0"/>
        <v>500</v>
      </c>
      <c r="R32" s="93"/>
    </row>
    <row r="33" spans="1:18" s="81" customFormat="1" ht="12.75" x14ac:dyDescent="0.25">
      <c r="A33" s="80"/>
      <c r="B33" s="258"/>
      <c r="C33" s="92" t="s">
        <v>62</v>
      </c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35">
        <f t="shared" si="0"/>
        <v>0</v>
      </c>
      <c r="R33" s="93"/>
    </row>
    <row r="34" spans="1:18" s="81" customFormat="1" ht="12.75" x14ac:dyDescent="0.25">
      <c r="A34" s="80"/>
      <c r="B34" s="259"/>
      <c r="C34" s="92" t="s">
        <v>63</v>
      </c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135">
        <f t="shared" si="0"/>
        <v>0</v>
      </c>
      <c r="R34" s="93"/>
    </row>
    <row r="35" spans="1:18" s="81" customFormat="1" ht="12.75" x14ac:dyDescent="0.25">
      <c r="A35" s="80"/>
      <c r="B35" s="272" t="s">
        <v>68</v>
      </c>
      <c r="C35" s="92" t="s">
        <v>58</v>
      </c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135">
        <f t="shared" si="0"/>
        <v>0</v>
      </c>
      <c r="R35" s="93"/>
    </row>
    <row r="36" spans="1:18" s="81" customFormat="1" ht="12.75" x14ac:dyDescent="0.25">
      <c r="A36" s="80"/>
      <c r="B36" s="273"/>
      <c r="C36" s="92" t="s">
        <v>59</v>
      </c>
      <c r="D36" s="93">
        <v>3</v>
      </c>
      <c r="E36" s="94">
        <v>500</v>
      </c>
      <c r="F36" s="94">
        <v>1224</v>
      </c>
      <c r="G36" s="94"/>
      <c r="H36" s="94"/>
      <c r="I36" s="94"/>
      <c r="J36" s="94"/>
      <c r="K36" s="94"/>
      <c r="L36" s="94"/>
      <c r="M36" s="94"/>
      <c r="N36" s="94"/>
      <c r="O36" s="94">
        <v>921</v>
      </c>
      <c r="P36" s="94"/>
      <c r="Q36" s="135">
        <f t="shared" si="0"/>
        <v>2645</v>
      </c>
      <c r="R36" s="93"/>
    </row>
    <row r="37" spans="1:18" s="81" customFormat="1" ht="12.75" x14ac:dyDescent="0.25">
      <c r="A37" s="80"/>
      <c r="B37" s="273"/>
      <c r="C37" s="92" t="s">
        <v>60</v>
      </c>
      <c r="D37" s="93">
        <v>6</v>
      </c>
      <c r="E37" s="94">
        <v>4000</v>
      </c>
      <c r="F37" s="94">
        <v>1224</v>
      </c>
      <c r="G37" s="94"/>
      <c r="H37" s="94">
        <v>12000</v>
      </c>
      <c r="I37" s="94"/>
      <c r="J37" s="94"/>
      <c r="K37" s="94"/>
      <c r="L37" s="94"/>
      <c r="M37" s="94"/>
      <c r="N37" s="94"/>
      <c r="O37" s="94">
        <v>921</v>
      </c>
      <c r="P37" s="94"/>
      <c r="Q37" s="135">
        <f t="shared" si="0"/>
        <v>18145</v>
      </c>
      <c r="R37" s="93"/>
    </row>
    <row r="38" spans="1:18" s="81" customFormat="1" ht="12.75" x14ac:dyDescent="0.25">
      <c r="A38" s="80"/>
      <c r="B38" s="273"/>
      <c r="C38" s="92" t="s">
        <v>62</v>
      </c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135">
        <f t="shared" si="0"/>
        <v>0</v>
      </c>
      <c r="R38" s="93"/>
    </row>
    <row r="39" spans="1:18" s="81" customFormat="1" ht="12.75" x14ac:dyDescent="0.25">
      <c r="A39" s="80"/>
      <c r="B39" s="274"/>
      <c r="C39" s="92" t="s">
        <v>63</v>
      </c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35">
        <f t="shared" si="0"/>
        <v>0</v>
      </c>
      <c r="R39" s="93"/>
    </row>
    <row r="40" spans="1:18" s="81" customFormat="1" ht="12" customHeight="1" x14ac:dyDescent="0.25">
      <c r="A40" s="80"/>
      <c r="B40" s="269" t="s">
        <v>69</v>
      </c>
      <c r="C40" s="92" t="s">
        <v>58</v>
      </c>
      <c r="D40" s="93"/>
      <c r="E40" s="94"/>
      <c r="F40" s="94"/>
      <c r="G40" s="94">
        <v>2000</v>
      </c>
      <c r="H40" s="94"/>
      <c r="I40" s="94"/>
      <c r="J40" s="94"/>
      <c r="K40" s="94"/>
      <c r="L40" s="94"/>
      <c r="M40" s="94"/>
      <c r="N40" s="94"/>
      <c r="O40" s="94"/>
      <c r="P40" s="94"/>
      <c r="Q40" s="135">
        <f t="shared" si="0"/>
        <v>2000</v>
      </c>
      <c r="R40" s="93"/>
    </row>
    <row r="41" spans="1:18" s="81" customFormat="1" ht="12.75" x14ac:dyDescent="0.25">
      <c r="A41" s="80"/>
      <c r="B41" s="270"/>
      <c r="C41" s="92" t="s">
        <v>59</v>
      </c>
      <c r="D41" s="93">
        <v>1</v>
      </c>
      <c r="E41" s="94">
        <v>2000</v>
      </c>
      <c r="F41" s="94">
        <v>1000</v>
      </c>
      <c r="G41" s="94"/>
      <c r="H41" s="94"/>
      <c r="I41" s="94"/>
      <c r="J41" s="94"/>
      <c r="K41" s="94"/>
      <c r="L41" s="94"/>
      <c r="M41" s="94"/>
      <c r="N41" s="94"/>
      <c r="O41" s="94">
        <v>500</v>
      </c>
      <c r="P41" s="94"/>
      <c r="Q41" s="135">
        <f t="shared" si="0"/>
        <v>3500</v>
      </c>
      <c r="R41" s="93"/>
    </row>
    <row r="42" spans="1:18" s="81" customFormat="1" ht="12.75" x14ac:dyDescent="0.25">
      <c r="A42" s="80"/>
      <c r="B42" s="270"/>
      <c r="C42" s="92" t="s">
        <v>60</v>
      </c>
      <c r="D42" s="93">
        <v>1</v>
      </c>
      <c r="E42" s="94">
        <v>2000</v>
      </c>
      <c r="F42" s="94">
        <v>1000</v>
      </c>
      <c r="G42" s="94"/>
      <c r="H42" s="94">
        <v>3000</v>
      </c>
      <c r="I42" s="94"/>
      <c r="J42" s="94"/>
      <c r="K42" s="94"/>
      <c r="L42" s="94"/>
      <c r="M42" s="94"/>
      <c r="N42" s="94"/>
      <c r="O42" s="94">
        <v>1000</v>
      </c>
      <c r="P42" s="94"/>
      <c r="Q42" s="135">
        <f t="shared" si="0"/>
        <v>7000</v>
      </c>
      <c r="R42" s="93"/>
    </row>
    <row r="43" spans="1:18" s="81" customFormat="1" ht="12.75" x14ac:dyDescent="0.25">
      <c r="A43" s="80"/>
      <c r="B43" s="270"/>
      <c r="C43" s="92" t="s">
        <v>61</v>
      </c>
      <c r="D43" s="93"/>
      <c r="E43" s="94"/>
      <c r="F43" s="94">
        <v>500</v>
      </c>
      <c r="G43" s="94"/>
      <c r="H43" s="94"/>
      <c r="I43" s="94"/>
      <c r="J43" s="94"/>
      <c r="K43" s="94"/>
      <c r="L43" s="94"/>
      <c r="M43" s="94"/>
      <c r="N43" s="94"/>
      <c r="O43" s="94">
        <v>500</v>
      </c>
      <c r="P43" s="94"/>
      <c r="Q43" s="135">
        <f t="shared" si="0"/>
        <v>1000</v>
      </c>
      <c r="R43" s="93"/>
    </row>
    <row r="44" spans="1:18" s="81" customFormat="1" ht="12.75" x14ac:dyDescent="0.25">
      <c r="A44" s="80"/>
      <c r="B44" s="270"/>
      <c r="C44" s="92" t="s">
        <v>62</v>
      </c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135">
        <f t="shared" si="0"/>
        <v>0</v>
      </c>
      <c r="R44" s="93"/>
    </row>
    <row r="45" spans="1:18" s="81" customFormat="1" ht="12.75" x14ac:dyDescent="0.25">
      <c r="A45" s="80"/>
      <c r="B45" s="271"/>
      <c r="C45" s="92" t="s">
        <v>63</v>
      </c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35">
        <f t="shared" si="0"/>
        <v>0</v>
      </c>
      <c r="R45" s="93"/>
    </row>
    <row r="46" spans="1:18" s="81" customFormat="1" ht="12" customHeight="1" x14ac:dyDescent="0.25">
      <c r="A46" s="80"/>
      <c r="B46" s="257" t="s">
        <v>70</v>
      </c>
      <c r="C46" s="92" t="s">
        <v>58</v>
      </c>
      <c r="D46" s="93"/>
      <c r="E46" s="94"/>
      <c r="F46" s="94"/>
      <c r="G46" s="94">
        <v>3000</v>
      </c>
      <c r="H46" s="94"/>
      <c r="I46" s="94"/>
      <c r="J46" s="94"/>
      <c r="K46" s="94"/>
      <c r="L46" s="94"/>
      <c r="M46" s="94"/>
      <c r="N46" s="94"/>
      <c r="O46" s="94"/>
      <c r="P46" s="94"/>
      <c r="Q46" s="135">
        <f t="shared" si="0"/>
        <v>3000</v>
      </c>
      <c r="R46" s="93"/>
    </row>
    <row r="47" spans="1:18" s="81" customFormat="1" ht="12.75" x14ac:dyDescent="0.25">
      <c r="A47" s="80"/>
      <c r="B47" s="258"/>
      <c r="C47" s="92" t="s">
        <v>59</v>
      </c>
      <c r="D47" s="93">
        <v>3</v>
      </c>
      <c r="E47" s="94"/>
      <c r="F47" s="94">
        <v>1000</v>
      </c>
      <c r="G47" s="94"/>
      <c r="H47" s="94"/>
      <c r="I47" s="94"/>
      <c r="J47" s="94"/>
      <c r="K47" s="94"/>
      <c r="L47" s="94"/>
      <c r="M47" s="94"/>
      <c r="N47" s="94"/>
      <c r="O47" s="94">
        <v>500</v>
      </c>
      <c r="P47" s="94"/>
      <c r="Q47" s="135">
        <f t="shared" si="0"/>
        <v>1500</v>
      </c>
      <c r="R47" s="93"/>
    </row>
    <row r="48" spans="1:18" s="81" customFormat="1" ht="12.75" x14ac:dyDescent="0.25">
      <c r="A48" s="80"/>
      <c r="B48" s="258"/>
      <c r="C48" s="92" t="s">
        <v>60</v>
      </c>
      <c r="D48" s="93">
        <v>5</v>
      </c>
      <c r="E48" s="94"/>
      <c r="F48" s="94">
        <v>3000</v>
      </c>
      <c r="G48" s="94"/>
      <c r="H48" s="94">
        <v>12000</v>
      </c>
      <c r="I48" s="94"/>
      <c r="J48" s="94"/>
      <c r="K48" s="94"/>
      <c r="L48" s="94"/>
      <c r="M48" s="94"/>
      <c r="N48" s="94"/>
      <c r="O48" s="94">
        <v>1000</v>
      </c>
      <c r="P48" s="94"/>
      <c r="Q48" s="135">
        <f t="shared" si="0"/>
        <v>16000</v>
      </c>
      <c r="R48" s="93"/>
    </row>
    <row r="49" spans="1:18" s="81" customFormat="1" ht="12.75" x14ac:dyDescent="0.25">
      <c r="A49" s="80"/>
      <c r="B49" s="258"/>
      <c r="C49" s="92" t="s">
        <v>61</v>
      </c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>
        <v>1100</v>
      </c>
      <c r="P49" s="94"/>
      <c r="Q49" s="135">
        <f t="shared" si="0"/>
        <v>1100</v>
      </c>
      <c r="R49" s="93"/>
    </row>
    <row r="50" spans="1:18" s="81" customFormat="1" ht="12.75" x14ac:dyDescent="0.25">
      <c r="A50" s="80"/>
      <c r="B50" s="258"/>
      <c r="C50" s="92" t="s">
        <v>62</v>
      </c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135">
        <f t="shared" si="0"/>
        <v>0</v>
      </c>
      <c r="R50" s="93"/>
    </row>
    <row r="51" spans="1:18" s="81" customFormat="1" ht="12.75" x14ac:dyDescent="0.25">
      <c r="A51" s="80"/>
      <c r="B51" s="259"/>
      <c r="C51" s="92" t="s">
        <v>63</v>
      </c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135">
        <f t="shared" si="0"/>
        <v>0</v>
      </c>
      <c r="R51" s="93"/>
    </row>
    <row r="52" spans="1:18" s="81" customFormat="1" ht="12.75" customHeight="1" x14ac:dyDescent="0.25">
      <c r="A52" s="80"/>
      <c r="B52" s="260" t="s">
        <v>71</v>
      </c>
      <c r="C52" s="92" t="s">
        <v>59</v>
      </c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135">
        <f t="shared" si="0"/>
        <v>0</v>
      </c>
      <c r="R52" s="100"/>
    </row>
    <row r="53" spans="1:18" s="81" customFormat="1" ht="15.75" customHeight="1" x14ac:dyDescent="0.25">
      <c r="A53" s="80"/>
      <c r="B53" s="261"/>
      <c r="C53" s="92" t="s">
        <v>60</v>
      </c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135">
        <f t="shared" si="0"/>
        <v>0</v>
      </c>
      <c r="R53" s="100"/>
    </row>
    <row r="54" spans="1:18" s="81" customFormat="1" ht="44.25" customHeight="1" thickBot="1" x14ac:dyDescent="0.3">
      <c r="A54" s="80"/>
      <c r="B54" s="262"/>
      <c r="C54" s="101" t="s">
        <v>61</v>
      </c>
      <c r="D54" s="102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35">
        <f t="shared" si="0"/>
        <v>0</v>
      </c>
      <c r="R54" s="104"/>
    </row>
    <row r="55" spans="1:18" s="81" customFormat="1" ht="12.75" customHeight="1" x14ac:dyDescent="0.25">
      <c r="A55" s="80"/>
      <c r="B55" s="263" t="s">
        <v>72</v>
      </c>
      <c r="C55" s="92" t="s">
        <v>59</v>
      </c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135">
        <f t="shared" si="0"/>
        <v>0</v>
      </c>
      <c r="R55" s="100"/>
    </row>
    <row r="56" spans="1:18" s="81" customFormat="1" ht="15.75" customHeight="1" x14ac:dyDescent="0.25">
      <c r="A56" s="80"/>
      <c r="B56" s="264"/>
      <c r="C56" s="92" t="s">
        <v>60</v>
      </c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135">
        <f t="shared" si="0"/>
        <v>0</v>
      </c>
      <c r="R56" s="100"/>
    </row>
    <row r="57" spans="1:18" s="81" customFormat="1" ht="72" customHeight="1" thickBot="1" x14ac:dyDescent="0.3">
      <c r="A57" s="80"/>
      <c r="B57" s="265"/>
      <c r="C57" s="101" t="s">
        <v>73</v>
      </c>
      <c r="D57" s="102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35">
        <f t="shared" si="0"/>
        <v>0</v>
      </c>
      <c r="R57" s="104"/>
    </row>
    <row r="58" spans="1:18" s="109" customFormat="1" ht="13.5" thickBot="1" x14ac:dyDescent="0.3">
      <c r="A58" s="105"/>
      <c r="B58" s="266" t="s">
        <v>74</v>
      </c>
      <c r="C58" s="267"/>
      <c r="D58" s="106"/>
      <c r="E58" s="107">
        <f>SUM(E4:E57)</f>
        <v>18500</v>
      </c>
      <c r="F58" s="107">
        <f t="shared" ref="F58:G58" si="1">SUM(F4:F57)</f>
        <v>19648</v>
      </c>
      <c r="G58" s="107">
        <f t="shared" si="1"/>
        <v>10000</v>
      </c>
      <c r="H58" s="107">
        <f>SUM(H4:H57)</f>
        <v>53000</v>
      </c>
      <c r="I58" s="107">
        <f t="shared" ref="I58" si="2">SUM(I4:I57)</f>
        <v>0</v>
      </c>
      <c r="J58" s="107">
        <f t="shared" ref="J58" si="3">SUM(J4:J57)</f>
        <v>0</v>
      </c>
      <c r="K58" s="107">
        <f t="shared" ref="K58" si="4">SUM(K4:K57)</f>
        <v>0</v>
      </c>
      <c r="L58" s="107">
        <f t="shared" ref="L58" si="5">SUM(L4:L57)</f>
        <v>0</v>
      </c>
      <c r="M58" s="107">
        <f t="shared" ref="M58" si="6">SUM(M4:M57)</f>
        <v>0</v>
      </c>
      <c r="N58" s="107">
        <f t="shared" ref="N58" si="7">SUM(N4:N57)</f>
        <v>0</v>
      </c>
      <c r="O58" s="107">
        <f t="shared" ref="O58" si="8">SUM(O4:O57)</f>
        <v>16142</v>
      </c>
      <c r="P58" s="107">
        <f t="shared" ref="P58" si="9">SUM(P4:P57)</f>
        <v>0</v>
      </c>
      <c r="Q58" s="107">
        <f t="shared" ref="Q58" si="10">SUM(Q4:Q57)</f>
        <v>117290</v>
      </c>
      <c r="R58" s="108"/>
    </row>
    <row r="59" spans="1:18" s="81" customFormat="1" ht="12.75" x14ac:dyDescent="0.25">
      <c r="A59" s="80"/>
      <c r="B59" s="110"/>
      <c r="C59" s="111"/>
      <c r="Q59" s="82"/>
    </row>
    <row r="60" spans="1:18" x14ac:dyDescent="0.25">
      <c r="Q60" s="113"/>
    </row>
    <row r="61" spans="1:18" x14ac:dyDescent="0.25">
      <c r="Q61" s="113"/>
    </row>
    <row r="63" spans="1:18" x14ac:dyDescent="0.25">
      <c r="C63" s="114"/>
    </row>
  </sheetData>
  <mergeCells count="16">
    <mergeCell ref="B1:C1"/>
    <mergeCell ref="B2:B3"/>
    <mergeCell ref="C2:C3"/>
    <mergeCell ref="D2:D3"/>
    <mergeCell ref="R2:R3"/>
    <mergeCell ref="B4:B9"/>
    <mergeCell ref="B46:B51"/>
    <mergeCell ref="B52:B54"/>
    <mergeCell ref="B55:B57"/>
    <mergeCell ref="B58:C58"/>
    <mergeCell ref="B10:B16"/>
    <mergeCell ref="B17:B22"/>
    <mergeCell ref="B23:B28"/>
    <mergeCell ref="B29:B34"/>
    <mergeCell ref="B35:B39"/>
    <mergeCell ref="B40:B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0"/>
  <sheetViews>
    <sheetView tabSelected="1" topLeftCell="A37" zoomScale="120" zoomScaleNormal="120" workbookViewId="0">
      <selection activeCell="E47" sqref="E47"/>
    </sheetView>
  </sheetViews>
  <sheetFormatPr defaultColWidth="8.7109375" defaultRowHeight="12.75" x14ac:dyDescent="0.25"/>
  <cols>
    <col min="1" max="1" width="6.140625" style="136" customWidth="1"/>
    <col min="2" max="2" width="38" style="174" customWidth="1"/>
    <col min="3" max="3" width="27.5703125" style="138" customWidth="1"/>
    <col min="4" max="4" width="20.7109375" style="139" customWidth="1"/>
    <col min="5" max="5" width="13.85546875" style="139" customWidth="1"/>
    <col min="6" max="6" width="44.7109375" style="140" customWidth="1"/>
    <col min="7" max="7" width="13.140625" style="140" customWidth="1"/>
    <col min="8" max="8" width="8.7109375" style="140"/>
    <col min="9" max="9" width="8.7109375" style="140" customWidth="1"/>
    <col min="10" max="11" width="18.42578125" style="140" customWidth="1"/>
    <col min="12" max="13" width="11.7109375" style="140" customWidth="1"/>
    <col min="14" max="14" width="13.28515625" style="140" customWidth="1"/>
    <col min="15" max="24" width="11.7109375" style="140" customWidth="1"/>
    <col min="25" max="25" width="19.7109375" style="140" customWidth="1"/>
    <col min="26" max="16384" width="8.7109375" style="140"/>
  </cols>
  <sheetData>
    <row r="1" spans="1:25" ht="29.25" thickBot="1" x14ac:dyDescent="0.3">
      <c r="B1" s="137" t="s">
        <v>195</v>
      </c>
    </row>
    <row r="2" spans="1:25" ht="26.25" thickBot="1" x14ac:dyDescent="0.3">
      <c r="A2" s="141" t="s">
        <v>2</v>
      </c>
      <c r="B2" s="142" t="s">
        <v>75</v>
      </c>
      <c r="C2" s="143" t="s">
        <v>76</v>
      </c>
      <c r="D2" s="143" t="s">
        <v>77</v>
      </c>
      <c r="E2" s="143" t="s">
        <v>78</v>
      </c>
      <c r="F2" s="144" t="s">
        <v>43</v>
      </c>
    </row>
    <row r="3" spans="1:25" s="149" customFormat="1" ht="13.5" thickBot="1" x14ac:dyDescent="0.3">
      <c r="A3" s="145" t="s">
        <v>244</v>
      </c>
      <c r="B3" s="146" t="s">
        <v>117</v>
      </c>
      <c r="C3" s="147"/>
      <c r="D3" s="147"/>
      <c r="E3" s="147">
        <f>SUM(E4:E26)</f>
        <v>13594080</v>
      </c>
      <c r="F3" s="148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25.5" x14ac:dyDescent="0.25">
      <c r="A4" s="150">
        <v>1</v>
      </c>
      <c r="B4" s="151" t="s">
        <v>79</v>
      </c>
      <c r="C4" s="206">
        <v>31</v>
      </c>
      <c r="D4" s="207">
        <v>25500</v>
      </c>
      <c r="E4" s="208">
        <v>9486000</v>
      </c>
      <c r="F4" s="180"/>
    </row>
    <row r="5" spans="1:25" x14ac:dyDescent="0.25">
      <c r="A5" s="152">
        <v>2</v>
      </c>
      <c r="B5" s="153" t="s">
        <v>80</v>
      </c>
      <c r="C5" s="154">
        <v>1</v>
      </c>
      <c r="D5" s="155">
        <v>198166</v>
      </c>
      <c r="E5" s="156">
        <v>2378000</v>
      </c>
      <c r="F5" s="157"/>
    </row>
    <row r="6" spans="1:25" x14ac:dyDescent="0.25">
      <c r="A6" s="152">
        <v>3</v>
      </c>
      <c r="B6" s="153" t="s">
        <v>81</v>
      </c>
      <c r="C6" s="154"/>
      <c r="D6" s="155"/>
      <c r="E6" s="156">
        <f>C6*D6*12</f>
        <v>0</v>
      </c>
      <c r="F6" s="157"/>
    </row>
    <row r="7" spans="1:25" x14ac:dyDescent="0.25">
      <c r="A7" s="152">
        <v>4</v>
      </c>
      <c r="B7" s="153" t="s">
        <v>82</v>
      </c>
      <c r="C7" s="154"/>
      <c r="D7" s="155"/>
      <c r="E7" s="156">
        <f>C7*D7*12</f>
        <v>0</v>
      </c>
      <c r="F7" s="157"/>
    </row>
    <row r="8" spans="1:25" ht="25.5" x14ac:dyDescent="0.25">
      <c r="A8" s="152">
        <v>5</v>
      </c>
      <c r="B8" s="153" t="s">
        <v>83</v>
      </c>
      <c r="C8" s="154"/>
      <c r="D8" s="155"/>
      <c r="E8" s="156">
        <f>C8*D8*12</f>
        <v>0</v>
      </c>
      <c r="F8" s="157"/>
    </row>
    <row r="9" spans="1:25" ht="25.5" x14ac:dyDescent="0.25">
      <c r="A9" s="152">
        <v>6</v>
      </c>
      <c r="B9" s="153" t="s">
        <v>84</v>
      </c>
      <c r="C9" s="164"/>
      <c r="D9" s="165"/>
      <c r="E9" s="160">
        <v>1465790</v>
      </c>
      <c r="F9" s="157" t="s">
        <v>191</v>
      </c>
    </row>
    <row r="10" spans="1:25" ht="67.150000000000006" customHeight="1" x14ac:dyDescent="0.25">
      <c r="A10" s="152">
        <v>7</v>
      </c>
      <c r="B10" s="153" t="s">
        <v>85</v>
      </c>
      <c r="C10" s="205" t="s">
        <v>86</v>
      </c>
      <c r="D10" s="165"/>
      <c r="E10" s="160">
        <f>'Buxheti i konsultimeve '!Q58</f>
        <v>117290</v>
      </c>
      <c r="F10" s="157" t="s">
        <v>192</v>
      </c>
    </row>
    <row r="11" spans="1:25" ht="18" customHeight="1" x14ac:dyDescent="0.25">
      <c r="A11" s="152">
        <v>8</v>
      </c>
      <c r="B11" s="153" t="s">
        <v>87</v>
      </c>
      <c r="C11" s="154"/>
      <c r="D11" s="155"/>
      <c r="E11" s="156">
        <v>30000</v>
      </c>
      <c r="F11" s="157"/>
    </row>
    <row r="12" spans="1:25" ht="39" customHeight="1" x14ac:dyDescent="0.25">
      <c r="A12" s="152">
        <v>9</v>
      </c>
      <c r="B12" s="153" t="s">
        <v>88</v>
      </c>
      <c r="C12" s="158"/>
      <c r="D12" s="156"/>
      <c r="E12" s="156"/>
      <c r="F12" s="157"/>
    </row>
    <row r="13" spans="1:25" ht="16.350000000000001" customHeight="1" x14ac:dyDescent="0.25">
      <c r="A13" s="152">
        <v>10</v>
      </c>
      <c r="B13" s="153" t="s">
        <v>89</v>
      </c>
      <c r="C13" s="158"/>
      <c r="D13" s="156"/>
      <c r="E13" s="156">
        <f>0</f>
        <v>0</v>
      </c>
      <c r="F13" s="157"/>
    </row>
    <row r="14" spans="1:25" ht="17.100000000000001" customHeight="1" x14ac:dyDescent="0.25">
      <c r="A14" s="152">
        <v>11</v>
      </c>
      <c r="B14" s="153" t="s">
        <v>90</v>
      </c>
      <c r="C14" s="158"/>
      <c r="D14" s="156"/>
      <c r="E14" s="156"/>
      <c r="F14" s="157"/>
    </row>
    <row r="15" spans="1:25" ht="38.25" customHeight="1" x14ac:dyDescent="0.25">
      <c r="A15" s="152">
        <v>12</v>
      </c>
      <c r="B15" s="153" t="s">
        <v>91</v>
      </c>
      <c r="C15" s="158"/>
      <c r="D15" s="156"/>
      <c r="E15" s="156"/>
      <c r="F15" s="157"/>
    </row>
    <row r="16" spans="1:25" ht="26.1" customHeight="1" x14ac:dyDescent="0.25">
      <c r="A16" s="152">
        <v>13</v>
      </c>
      <c r="B16" s="153" t="s">
        <v>92</v>
      </c>
      <c r="C16" s="158"/>
      <c r="D16" s="156"/>
      <c r="E16" s="156"/>
      <c r="F16" s="157"/>
    </row>
    <row r="17" spans="1:6" x14ac:dyDescent="0.25">
      <c r="A17" s="152">
        <v>14</v>
      </c>
      <c r="B17" s="153" t="s">
        <v>93</v>
      </c>
      <c r="C17" s="158"/>
      <c r="D17" s="156"/>
      <c r="E17" s="156"/>
      <c r="F17" s="157"/>
    </row>
    <row r="18" spans="1:6" x14ac:dyDescent="0.25">
      <c r="A18" s="152">
        <v>15</v>
      </c>
      <c r="B18" s="153" t="s">
        <v>94</v>
      </c>
      <c r="C18" s="158"/>
      <c r="D18" s="156"/>
      <c r="E18" s="156"/>
      <c r="F18" s="157"/>
    </row>
    <row r="19" spans="1:6" ht="25.5" x14ac:dyDescent="0.25">
      <c r="A19" s="152">
        <v>16</v>
      </c>
      <c r="B19" s="153" t="s">
        <v>95</v>
      </c>
      <c r="C19" s="158"/>
      <c r="D19" s="156"/>
      <c r="E19" s="156">
        <v>12000</v>
      </c>
      <c r="F19" s="157"/>
    </row>
    <row r="20" spans="1:6" x14ac:dyDescent="0.25">
      <c r="A20" s="152">
        <v>17</v>
      </c>
      <c r="B20" s="153" t="s">
        <v>96</v>
      </c>
      <c r="C20" s="158"/>
      <c r="D20" s="156"/>
      <c r="E20" s="156"/>
      <c r="F20" s="157"/>
    </row>
    <row r="21" spans="1:6" x14ac:dyDescent="0.25">
      <c r="A21" s="152">
        <v>18</v>
      </c>
      <c r="B21" s="153" t="s">
        <v>97</v>
      </c>
      <c r="C21" s="158"/>
      <c r="D21" s="156"/>
      <c r="E21" s="156"/>
      <c r="F21" s="157"/>
    </row>
    <row r="22" spans="1:6" x14ac:dyDescent="0.25">
      <c r="A22" s="152">
        <v>19</v>
      </c>
      <c r="B22" s="153" t="s">
        <v>98</v>
      </c>
      <c r="C22" s="158"/>
      <c r="D22" s="156"/>
      <c r="E22" s="156">
        <v>50000</v>
      </c>
      <c r="F22" s="157" t="s">
        <v>99</v>
      </c>
    </row>
    <row r="23" spans="1:6" x14ac:dyDescent="0.25">
      <c r="A23" s="152">
        <v>20</v>
      </c>
      <c r="B23" s="153" t="s">
        <v>100</v>
      </c>
      <c r="C23" s="158"/>
      <c r="D23" s="156"/>
      <c r="E23" s="156">
        <v>5000</v>
      </c>
      <c r="F23" s="157"/>
    </row>
    <row r="24" spans="1:6" x14ac:dyDescent="0.25">
      <c r="A24" s="152">
        <v>21</v>
      </c>
      <c r="B24" s="153" t="s">
        <v>101</v>
      </c>
      <c r="C24" s="158"/>
      <c r="D24" s="156"/>
      <c r="E24" s="156"/>
      <c r="F24" s="157"/>
    </row>
    <row r="25" spans="1:6" x14ac:dyDescent="0.25">
      <c r="A25" s="152">
        <v>22</v>
      </c>
      <c r="B25" s="153" t="s">
        <v>246</v>
      </c>
      <c r="C25" s="159"/>
      <c r="D25" s="160"/>
      <c r="E25" s="160">
        <v>50000</v>
      </c>
      <c r="F25" s="157"/>
    </row>
    <row r="26" spans="1:6" x14ac:dyDescent="0.25">
      <c r="A26" s="152">
        <v>23</v>
      </c>
      <c r="B26" s="153"/>
      <c r="C26" s="158"/>
      <c r="D26" s="156"/>
      <c r="E26" s="156"/>
      <c r="F26" s="157"/>
    </row>
    <row r="27" spans="1:6" x14ac:dyDescent="0.25">
      <c r="A27" s="145" t="s">
        <v>245</v>
      </c>
      <c r="B27" s="146" t="s">
        <v>102</v>
      </c>
      <c r="C27" s="161"/>
      <c r="D27" s="162"/>
      <c r="E27" s="162">
        <f>SUM(E28:E33)</f>
        <v>200000</v>
      </c>
      <c r="F27" s="163"/>
    </row>
    <row r="28" spans="1:6" x14ac:dyDescent="0.25">
      <c r="A28" s="152">
        <v>1</v>
      </c>
      <c r="B28" s="153" t="s">
        <v>193</v>
      </c>
      <c r="C28" s="164"/>
      <c r="D28" s="165"/>
      <c r="E28" s="160">
        <v>65000</v>
      </c>
      <c r="F28" s="157"/>
    </row>
    <row r="29" spans="1:6" x14ac:dyDescent="0.25">
      <c r="A29" s="152">
        <v>2</v>
      </c>
      <c r="B29" s="153" t="s">
        <v>216</v>
      </c>
      <c r="C29" s="164"/>
      <c r="D29" s="165"/>
      <c r="E29" s="160"/>
      <c r="F29" s="157"/>
    </row>
    <row r="30" spans="1:6" x14ac:dyDescent="0.25">
      <c r="A30" s="152">
        <v>3</v>
      </c>
      <c r="B30" s="153" t="s">
        <v>247</v>
      </c>
      <c r="C30" s="164"/>
      <c r="D30" s="165"/>
      <c r="E30" s="160">
        <v>35000</v>
      </c>
      <c r="F30" s="157"/>
    </row>
    <row r="31" spans="1:6" x14ac:dyDescent="0.25">
      <c r="A31" s="152">
        <v>4</v>
      </c>
      <c r="B31" s="153" t="s">
        <v>248</v>
      </c>
      <c r="C31" s="164"/>
      <c r="D31" s="165"/>
      <c r="E31" s="160"/>
      <c r="F31" s="157"/>
    </row>
    <row r="32" spans="1:6" x14ac:dyDescent="0.25">
      <c r="A32" s="152">
        <v>5</v>
      </c>
      <c r="B32" s="153" t="s">
        <v>103</v>
      </c>
      <c r="C32" s="164"/>
      <c r="D32" s="165"/>
      <c r="E32" s="160"/>
      <c r="F32" s="157"/>
    </row>
    <row r="33" spans="1:10" ht="13.5" thickBot="1" x14ac:dyDescent="0.3">
      <c r="A33" s="152">
        <v>6</v>
      </c>
      <c r="B33" s="166" t="s">
        <v>104</v>
      </c>
      <c r="C33" s="167"/>
      <c r="D33" s="168"/>
      <c r="E33" s="169">
        <v>100000</v>
      </c>
      <c r="F33" s="170"/>
    </row>
    <row r="34" spans="1:10" ht="13.5" thickBot="1" x14ac:dyDescent="0.3">
      <c r="A34" s="284" t="s">
        <v>105</v>
      </c>
      <c r="B34" s="285"/>
      <c r="C34" s="171"/>
      <c r="D34" s="172"/>
      <c r="E34" s="172">
        <f>E3+E27</f>
        <v>13794080</v>
      </c>
      <c r="F34" s="173"/>
    </row>
    <row r="35" spans="1:10" ht="13.5" thickBot="1" x14ac:dyDescent="0.3">
      <c r="C35" s="175"/>
      <c r="D35" s="176"/>
    </row>
    <row r="36" spans="1:10" x14ac:dyDescent="0.25">
      <c r="A36" s="150"/>
      <c r="B36" s="177" t="s">
        <v>106</v>
      </c>
      <c r="C36" s="178"/>
      <c r="D36" s="179"/>
      <c r="E36" s="179"/>
      <c r="F36" s="180" t="s">
        <v>107</v>
      </c>
    </row>
    <row r="37" spans="1:10" ht="25.5" x14ac:dyDescent="0.25">
      <c r="A37" s="181">
        <v>1</v>
      </c>
      <c r="B37" s="153" t="s">
        <v>108</v>
      </c>
      <c r="C37" s="158"/>
      <c r="D37" s="156"/>
      <c r="E37" s="156">
        <f>E4+E5+E6+E7+E8</f>
        <v>11864000</v>
      </c>
      <c r="F37" s="182">
        <f>E37/E47</f>
        <v>0.86007910639926688</v>
      </c>
    </row>
    <row r="38" spans="1:10" x14ac:dyDescent="0.25">
      <c r="A38" s="181">
        <v>2</v>
      </c>
      <c r="B38" s="153" t="s">
        <v>109</v>
      </c>
      <c r="C38" s="159"/>
      <c r="D38" s="160"/>
      <c r="E38" s="160">
        <f>E27+E23+E24+E19</f>
        <v>217000</v>
      </c>
      <c r="F38" s="183">
        <f>E38/E47</f>
        <v>1.5731386217855775E-2</v>
      </c>
    </row>
    <row r="39" spans="1:10" ht="63.75" x14ac:dyDescent="0.25">
      <c r="A39" s="181">
        <v>3</v>
      </c>
      <c r="B39" s="153" t="s">
        <v>211</v>
      </c>
      <c r="C39" s="158"/>
      <c r="D39" s="156"/>
      <c r="E39" s="156">
        <v>1081290</v>
      </c>
      <c r="F39" s="183">
        <f>E39/E47</f>
        <v>7.8387975131360699E-2</v>
      </c>
    </row>
    <row r="40" spans="1:10" ht="25.5" x14ac:dyDescent="0.25">
      <c r="A40" s="181">
        <v>4</v>
      </c>
      <c r="B40" s="153" t="s">
        <v>214</v>
      </c>
      <c r="C40" s="158"/>
      <c r="D40" s="156"/>
      <c r="E40" s="156">
        <v>155000</v>
      </c>
      <c r="F40" s="183">
        <f>E40/E47</f>
        <v>1.1236704441325554E-2</v>
      </c>
    </row>
    <row r="41" spans="1:10" ht="38.25" x14ac:dyDescent="0.25">
      <c r="A41" s="181">
        <v>5</v>
      </c>
      <c r="B41" s="153" t="s">
        <v>213</v>
      </c>
      <c r="C41" s="158"/>
      <c r="D41" s="156"/>
      <c r="E41" s="156">
        <v>229500</v>
      </c>
      <c r="F41" s="183">
        <f>E41/E47</f>
        <v>1.6637572059898159E-2</v>
      </c>
    </row>
    <row r="42" spans="1:10" ht="51" x14ac:dyDescent="0.25">
      <c r="A42" s="181">
        <v>6</v>
      </c>
      <c r="B42" s="153" t="s">
        <v>212</v>
      </c>
      <c r="C42" s="158"/>
      <c r="D42" s="156"/>
      <c r="E42" s="156">
        <f>E10</f>
        <v>117290</v>
      </c>
      <c r="F42" s="182">
        <f>E42/E47</f>
        <v>8.5029229930520915E-3</v>
      </c>
    </row>
    <row r="43" spans="1:10" ht="25.5" x14ac:dyDescent="0.25">
      <c r="A43" s="181">
        <v>7</v>
      </c>
      <c r="B43" s="153" t="s">
        <v>110</v>
      </c>
      <c r="C43" s="158"/>
      <c r="D43" s="156"/>
      <c r="E43" s="156">
        <f>E11+E14+E18</f>
        <v>30000</v>
      </c>
      <c r="F43" s="183">
        <f>E43/E47</f>
        <v>2.1748460209017203E-3</v>
      </c>
    </row>
    <row r="44" spans="1:10" x14ac:dyDescent="0.25">
      <c r="A44" s="181">
        <v>8</v>
      </c>
      <c r="B44" s="184" t="s">
        <v>111</v>
      </c>
      <c r="C44" s="158"/>
      <c r="D44" s="156"/>
      <c r="E44" s="156">
        <f>E25</f>
        <v>50000</v>
      </c>
      <c r="F44" s="183">
        <f>E44/E47</f>
        <v>3.6247433681695336E-3</v>
      </c>
      <c r="J44" s="185">
        <v>30000</v>
      </c>
    </row>
    <row r="45" spans="1:10" x14ac:dyDescent="0.25">
      <c r="A45" s="181">
        <v>9</v>
      </c>
      <c r="B45" s="153" t="s">
        <v>104</v>
      </c>
      <c r="C45" s="158"/>
      <c r="D45" s="156"/>
      <c r="E45" s="156"/>
      <c r="F45" s="183">
        <f>E45/E47</f>
        <v>0</v>
      </c>
    </row>
    <row r="46" spans="1:10" x14ac:dyDescent="0.25">
      <c r="A46" s="181">
        <v>10</v>
      </c>
      <c r="B46" s="153" t="s">
        <v>98</v>
      </c>
      <c r="C46" s="158"/>
      <c r="D46" s="156"/>
      <c r="E46" s="156">
        <f>E22</f>
        <v>50000</v>
      </c>
      <c r="F46" s="183">
        <f>E46/E47</f>
        <v>3.6247433681695336E-3</v>
      </c>
    </row>
    <row r="47" spans="1:10" ht="13.5" thickBot="1" x14ac:dyDescent="0.3">
      <c r="A47" s="186"/>
      <c r="B47" s="187"/>
      <c r="C47" s="188"/>
      <c r="D47" s="189"/>
      <c r="E47" s="190">
        <f>SUM(E37:E46)</f>
        <v>13794080</v>
      </c>
      <c r="F47" s="191"/>
    </row>
    <row r="48" spans="1:10" ht="15.75" x14ac:dyDescent="0.25">
      <c r="E48" s="192">
        <f>E47-E34</f>
        <v>0</v>
      </c>
    </row>
    <row r="50" spans="2:3" ht="25.5" x14ac:dyDescent="0.25">
      <c r="B50" s="193" t="s">
        <v>194</v>
      </c>
    </row>
    <row r="51" spans="2:3" ht="13.5" thickBot="1" x14ac:dyDescent="0.3">
      <c r="C51" s="194" t="s">
        <v>112</v>
      </c>
    </row>
    <row r="52" spans="2:3" ht="13.5" thickBot="1" x14ac:dyDescent="0.3">
      <c r="B52" s="195" t="s">
        <v>113</v>
      </c>
      <c r="C52" s="196" t="s">
        <v>114</v>
      </c>
    </row>
    <row r="53" spans="2:3" x14ac:dyDescent="0.25">
      <c r="B53" s="197" t="s">
        <v>115</v>
      </c>
      <c r="C53" s="198">
        <v>1092000</v>
      </c>
    </row>
    <row r="54" spans="2:3" x14ac:dyDescent="0.25">
      <c r="B54" s="199" t="s">
        <v>116</v>
      </c>
      <c r="C54" s="200">
        <v>182400</v>
      </c>
    </row>
    <row r="55" spans="2:3" x14ac:dyDescent="0.25">
      <c r="B55" s="199" t="s">
        <v>117</v>
      </c>
      <c r="C55" s="200">
        <v>755790</v>
      </c>
    </row>
    <row r="56" spans="2:3" x14ac:dyDescent="0.25">
      <c r="B56" s="201" t="s">
        <v>118</v>
      </c>
      <c r="C56" s="200">
        <v>5208000</v>
      </c>
    </row>
    <row r="57" spans="2:3" x14ac:dyDescent="0.25">
      <c r="B57" s="201" t="s">
        <v>119</v>
      </c>
      <c r="C57" s="200"/>
    </row>
    <row r="58" spans="2:3" x14ac:dyDescent="0.25">
      <c r="B58" s="202" t="s">
        <v>120</v>
      </c>
      <c r="C58" s="203">
        <v>50000</v>
      </c>
    </row>
    <row r="59" spans="2:3" ht="13.5" thickBot="1" x14ac:dyDescent="0.3">
      <c r="B59" s="202" t="s">
        <v>102</v>
      </c>
      <c r="C59" s="203"/>
    </row>
    <row r="60" spans="2:3" ht="13.5" thickBot="1" x14ac:dyDescent="0.3">
      <c r="B60" s="195" t="s">
        <v>105</v>
      </c>
      <c r="C60" s="204"/>
    </row>
  </sheetData>
  <mergeCells count="1">
    <mergeCell ref="A34:B34"/>
  </mergeCells>
  <pageMargins left="0.7" right="0.7" top="0.75" bottom="0.75" header="0.3" footer="0.3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4"/>
  <sheetViews>
    <sheetView topLeftCell="P1" zoomScale="90" zoomScaleNormal="90" workbookViewId="0">
      <selection activeCell="M85" sqref="M85"/>
    </sheetView>
  </sheetViews>
  <sheetFormatPr defaultColWidth="8.7109375" defaultRowHeight="12.75" x14ac:dyDescent="0.25"/>
  <cols>
    <col min="1" max="1" width="5.140625" style="136" customWidth="1"/>
    <col min="2" max="2" width="37.28515625" style="140" customWidth="1"/>
    <col min="3" max="3" width="7.140625" style="140" customWidth="1"/>
    <col min="4" max="4" width="9.28515625" style="140" customWidth="1"/>
    <col min="5" max="5" width="8.28515625" style="140" customWidth="1"/>
    <col min="6" max="6" width="8.7109375" style="140" customWidth="1"/>
    <col min="7" max="7" width="7.7109375" style="140" customWidth="1"/>
    <col min="8" max="9" width="9.42578125" style="140" customWidth="1"/>
    <col min="10" max="10" width="9.7109375" style="140" customWidth="1"/>
    <col min="11" max="11" width="8.28515625" style="140" customWidth="1"/>
    <col min="12" max="14" width="8.42578125" style="140" customWidth="1"/>
    <col min="15" max="15" width="10.7109375" style="140" customWidth="1"/>
    <col min="16" max="16" width="11.140625" style="140" customWidth="1"/>
    <col min="17" max="17" width="9.5703125" style="140" customWidth="1"/>
    <col min="18" max="18" width="11" style="140" customWidth="1"/>
    <col min="19" max="20" width="9.5703125" style="140" customWidth="1"/>
    <col min="21" max="21" width="9.140625" style="140" customWidth="1"/>
    <col min="22" max="23" width="12.7109375" style="140" customWidth="1"/>
    <col min="24" max="24" width="11.28515625" style="140" customWidth="1"/>
    <col min="25" max="31" width="13.140625" style="140" customWidth="1"/>
    <col min="32" max="32" width="13.140625" style="139" customWidth="1"/>
    <col min="33" max="33" width="26.140625" style="140" customWidth="1"/>
    <col min="34" max="35" width="11.7109375" style="140" customWidth="1"/>
    <col min="36" max="16384" width="8.7109375" style="140"/>
  </cols>
  <sheetData>
    <row r="1" spans="1:33" ht="13.5" thickBot="1" x14ac:dyDescent="0.3">
      <c r="B1" s="211" t="s">
        <v>121</v>
      </c>
    </row>
    <row r="2" spans="1:33" s="212" customFormat="1" x14ac:dyDescent="0.25">
      <c r="A2" s="315" t="s">
        <v>2</v>
      </c>
      <c r="B2" s="317" t="s">
        <v>122</v>
      </c>
      <c r="C2" s="319" t="s">
        <v>123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1"/>
      <c r="O2" s="317" t="s">
        <v>76</v>
      </c>
      <c r="P2" s="319" t="s">
        <v>124</v>
      </c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1"/>
      <c r="AG2" s="313" t="s">
        <v>43</v>
      </c>
    </row>
    <row r="3" spans="1:33" s="217" customFormat="1" ht="39" thickBot="1" x14ac:dyDescent="0.3">
      <c r="A3" s="316"/>
      <c r="B3" s="318"/>
      <c r="C3" s="213" t="s">
        <v>11</v>
      </c>
      <c r="D3" s="213" t="s">
        <v>14</v>
      </c>
      <c r="E3" s="213" t="s">
        <v>15</v>
      </c>
      <c r="F3" s="213" t="s">
        <v>21</v>
      </c>
      <c r="G3" s="213" t="s">
        <v>22</v>
      </c>
      <c r="H3" s="213" t="s">
        <v>24</v>
      </c>
      <c r="I3" s="213" t="s">
        <v>27</v>
      </c>
      <c r="J3" s="213" t="s">
        <v>29</v>
      </c>
      <c r="K3" s="213" t="s">
        <v>30</v>
      </c>
      <c r="L3" s="213" t="s">
        <v>33</v>
      </c>
      <c r="M3" s="213" t="s">
        <v>35</v>
      </c>
      <c r="N3" s="213" t="s">
        <v>36</v>
      </c>
      <c r="O3" s="318"/>
      <c r="P3" s="214" t="s">
        <v>44</v>
      </c>
      <c r="Q3" s="213" t="s">
        <v>45</v>
      </c>
      <c r="R3" s="213" t="s">
        <v>46</v>
      </c>
      <c r="S3" s="213" t="s">
        <v>47</v>
      </c>
      <c r="T3" s="213" t="s">
        <v>217</v>
      </c>
      <c r="U3" s="213" t="s">
        <v>48</v>
      </c>
      <c r="V3" s="213" t="s">
        <v>125</v>
      </c>
      <c r="W3" s="213" t="s">
        <v>49</v>
      </c>
      <c r="X3" s="213" t="s">
        <v>50</v>
      </c>
      <c r="Y3" s="213" t="s">
        <v>51</v>
      </c>
      <c r="Z3" s="215" t="s">
        <v>52</v>
      </c>
      <c r="AA3" s="215" t="s">
        <v>53</v>
      </c>
      <c r="AB3" s="215" t="s">
        <v>126</v>
      </c>
      <c r="AC3" s="215" t="s">
        <v>127</v>
      </c>
      <c r="AD3" s="215" t="s">
        <v>55</v>
      </c>
      <c r="AE3" s="215" t="s">
        <v>128</v>
      </c>
      <c r="AF3" s="216" t="s">
        <v>56</v>
      </c>
      <c r="AG3" s="314"/>
    </row>
    <row r="4" spans="1:33" ht="27" customHeight="1" x14ac:dyDescent="0.25">
      <c r="A4" s="297">
        <v>1</v>
      </c>
      <c r="B4" s="311" t="s">
        <v>250</v>
      </c>
      <c r="C4" s="218">
        <v>1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87">
        <f>C4+D5+E6+F7+G8+H9+I10+J11+K12+L13+M14+N15</f>
        <v>16</v>
      </c>
      <c r="P4" s="302">
        <v>20000</v>
      </c>
      <c r="Q4" s="308">
        <v>20000</v>
      </c>
      <c r="R4" s="287"/>
      <c r="S4" s="287"/>
      <c r="T4" s="220"/>
      <c r="U4" s="287"/>
      <c r="V4" s="308">
        <v>30000</v>
      </c>
      <c r="W4" s="287"/>
      <c r="X4" s="308">
        <v>30000</v>
      </c>
      <c r="Y4" s="287"/>
      <c r="Z4" s="287"/>
      <c r="AA4" s="287"/>
      <c r="AB4" s="308">
        <v>50000</v>
      </c>
      <c r="AC4" s="287"/>
      <c r="AD4" s="287"/>
      <c r="AE4" s="287">
        <v>40000</v>
      </c>
      <c r="AF4" s="293">
        <f>SUM(P4:AE4)</f>
        <v>190000</v>
      </c>
      <c r="AG4" s="221"/>
    </row>
    <row r="5" spans="1:33" x14ac:dyDescent="0.25">
      <c r="A5" s="297"/>
      <c r="B5" s="287"/>
      <c r="C5" s="184"/>
      <c r="D5" s="222">
        <v>1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287"/>
      <c r="P5" s="287"/>
      <c r="Q5" s="287"/>
      <c r="R5" s="287"/>
      <c r="S5" s="287"/>
      <c r="T5" s="220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94"/>
      <c r="AG5" s="157"/>
    </row>
    <row r="6" spans="1:33" x14ac:dyDescent="0.25">
      <c r="A6" s="297"/>
      <c r="B6" s="287"/>
      <c r="C6" s="184"/>
      <c r="D6" s="184"/>
      <c r="E6" s="222">
        <v>1</v>
      </c>
      <c r="F6" s="184"/>
      <c r="G6" s="184"/>
      <c r="H6" s="184"/>
      <c r="I6" s="184"/>
      <c r="J6" s="184"/>
      <c r="K6" s="184"/>
      <c r="L6" s="184"/>
      <c r="M6" s="184"/>
      <c r="N6" s="184"/>
      <c r="O6" s="287"/>
      <c r="P6" s="287"/>
      <c r="Q6" s="287"/>
      <c r="R6" s="287"/>
      <c r="S6" s="287"/>
      <c r="T6" s="220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94"/>
      <c r="AG6" s="157"/>
    </row>
    <row r="7" spans="1:33" x14ac:dyDescent="0.25">
      <c r="A7" s="297"/>
      <c r="B7" s="287"/>
      <c r="C7" s="184"/>
      <c r="D7" s="184"/>
      <c r="E7" s="184"/>
      <c r="F7" s="222">
        <v>2</v>
      </c>
      <c r="G7" s="184"/>
      <c r="H7" s="184"/>
      <c r="I7" s="184"/>
      <c r="J7" s="184"/>
      <c r="K7" s="184"/>
      <c r="L7" s="184"/>
      <c r="M7" s="184"/>
      <c r="N7" s="184"/>
      <c r="O7" s="287"/>
      <c r="P7" s="287"/>
      <c r="Q7" s="287"/>
      <c r="R7" s="287"/>
      <c r="S7" s="287"/>
      <c r="T7" s="220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94"/>
      <c r="AG7" s="157"/>
    </row>
    <row r="8" spans="1:33" x14ac:dyDescent="0.25">
      <c r="A8" s="297"/>
      <c r="B8" s="287"/>
      <c r="C8" s="184"/>
      <c r="D8" s="184"/>
      <c r="E8" s="184"/>
      <c r="F8" s="184"/>
      <c r="G8" s="222">
        <v>1</v>
      </c>
      <c r="H8" s="184"/>
      <c r="I8" s="184"/>
      <c r="J8" s="184"/>
      <c r="K8" s="184"/>
      <c r="L8" s="184"/>
      <c r="M8" s="184"/>
      <c r="N8" s="184"/>
      <c r="O8" s="287"/>
      <c r="P8" s="287"/>
      <c r="Q8" s="287"/>
      <c r="R8" s="287"/>
      <c r="S8" s="287"/>
      <c r="T8" s="220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94"/>
      <c r="AG8" s="157"/>
    </row>
    <row r="9" spans="1:33" x14ac:dyDescent="0.25">
      <c r="A9" s="297"/>
      <c r="B9" s="287"/>
      <c r="C9" s="184"/>
      <c r="D9" s="184"/>
      <c r="E9" s="184"/>
      <c r="F9" s="184"/>
      <c r="G9" s="184"/>
      <c r="H9" s="222">
        <v>1</v>
      </c>
      <c r="I9" s="184"/>
      <c r="J9" s="184"/>
      <c r="K9" s="184"/>
      <c r="L9" s="184"/>
      <c r="M9" s="184"/>
      <c r="N9" s="184"/>
      <c r="O9" s="287"/>
      <c r="P9" s="287"/>
      <c r="Q9" s="287"/>
      <c r="R9" s="287"/>
      <c r="S9" s="287"/>
      <c r="T9" s="220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94"/>
      <c r="AG9" s="157"/>
    </row>
    <row r="10" spans="1:33" x14ac:dyDescent="0.25">
      <c r="A10" s="297"/>
      <c r="B10" s="287"/>
      <c r="C10" s="184"/>
      <c r="D10" s="184"/>
      <c r="E10" s="184"/>
      <c r="F10" s="184"/>
      <c r="G10" s="184"/>
      <c r="H10" s="184"/>
      <c r="I10" s="222">
        <v>2</v>
      </c>
      <c r="J10" s="184"/>
      <c r="K10" s="184"/>
      <c r="L10" s="184"/>
      <c r="M10" s="184"/>
      <c r="N10" s="184"/>
      <c r="O10" s="287"/>
      <c r="P10" s="287"/>
      <c r="Q10" s="287"/>
      <c r="R10" s="287"/>
      <c r="S10" s="287"/>
      <c r="T10" s="220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94"/>
      <c r="AG10" s="157"/>
    </row>
    <row r="11" spans="1:33" x14ac:dyDescent="0.25">
      <c r="A11" s="297"/>
      <c r="B11" s="287"/>
      <c r="C11" s="184"/>
      <c r="D11" s="184"/>
      <c r="E11" s="184"/>
      <c r="F11" s="184"/>
      <c r="G11" s="184"/>
      <c r="H11" s="184"/>
      <c r="I11" s="184"/>
      <c r="J11" s="222">
        <v>1</v>
      </c>
      <c r="K11" s="184"/>
      <c r="L11" s="184"/>
      <c r="M11" s="184"/>
      <c r="N11" s="184"/>
      <c r="O11" s="287"/>
      <c r="P11" s="287"/>
      <c r="Q11" s="287"/>
      <c r="R11" s="287"/>
      <c r="S11" s="287"/>
      <c r="T11" s="220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94"/>
      <c r="AG11" s="157"/>
    </row>
    <row r="12" spans="1:33" x14ac:dyDescent="0.25">
      <c r="A12" s="297"/>
      <c r="B12" s="287"/>
      <c r="C12" s="184"/>
      <c r="D12" s="184"/>
      <c r="E12" s="184"/>
      <c r="F12" s="184"/>
      <c r="G12" s="184"/>
      <c r="H12" s="184"/>
      <c r="I12" s="184"/>
      <c r="J12" s="184"/>
      <c r="K12" s="222">
        <v>2</v>
      </c>
      <c r="L12" s="184"/>
      <c r="M12" s="184"/>
      <c r="N12" s="184"/>
      <c r="O12" s="287"/>
      <c r="P12" s="287"/>
      <c r="Q12" s="287"/>
      <c r="R12" s="287"/>
      <c r="S12" s="287"/>
      <c r="T12" s="220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94"/>
      <c r="AG12" s="157"/>
    </row>
    <row r="13" spans="1:33" x14ac:dyDescent="0.25">
      <c r="A13" s="297"/>
      <c r="B13" s="287"/>
      <c r="C13" s="184"/>
      <c r="D13" s="184"/>
      <c r="E13" s="184"/>
      <c r="F13" s="184"/>
      <c r="G13" s="184"/>
      <c r="H13" s="184"/>
      <c r="I13" s="184"/>
      <c r="J13" s="184"/>
      <c r="K13" s="184"/>
      <c r="L13" s="222">
        <v>1</v>
      </c>
      <c r="M13" s="184"/>
      <c r="N13" s="184"/>
      <c r="O13" s="287"/>
      <c r="P13" s="287"/>
      <c r="Q13" s="287"/>
      <c r="R13" s="287"/>
      <c r="S13" s="287"/>
      <c r="T13" s="220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94"/>
      <c r="AG13" s="157"/>
    </row>
    <row r="14" spans="1:33" x14ac:dyDescent="0.25">
      <c r="A14" s="297"/>
      <c r="B14" s="287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222">
        <v>2</v>
      </c>
      <c r="N14" s="184"/>
      <c r="O14" s="287"/>
      <c r="P14" s="287"/>
      <c r="Q14" s="287"/>
      <c r="R14" s="287"/>
      <c r="S14" s="287"/>
      <c r="T14" s="220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94"/>
      <c r="AG14" s="157"/>
    </row>
    <row r="15" spans="1:33" ht="13.5" thickBot="1" x14ac:dyDescent="0.3">
      <c r="A15" s="304"/>
      <c r="B15" s="30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4">
        <v>1</v>
      </c>
      <c r="O15" s="303"/>
      <c r="P15" s="303"/>
      <c r="Q15" s="303"/>
      <c r="R15" s="303"/>
      <c r="S15" s="303"/>
      <c r="T15" s="225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295"/>
      <c r="AG15" s="226"/>
    </row>
    <row r="16" spans="1:33" x14ac:dyDescent="0.25">
      <c r="A16" s="297">
        <v>2</v>
      </c>
      <c r="B16" s="310" t="s">
        <v>251</v>
      </c>
      <c r="C16" s="218">
        <v>3</v>
      </c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300">
        <f>C16+D17+E18+F19+G20+H21+I22+J23+K24+L25+M26+N27</f>
        <v>35</v>
      </c>
      <c r="P16" s="300"/>
      <c r="Q16" s="302">
        <v>10000</v>
      </c>
      <c r="R16" s="300"/>
      <c r="S16" s="300"/>
      <c r="T16" s="227"/>
      <c r="U16" s="300"/>
      <c r="V16" s="302">
        <v>20000</v>
      </c>
      <c r="W16" s="300"/>
      <c r="X16" s="300"/>
      <c r="Y16" s="300"/>
      <c r="Z16" s="300"/>
      <c r="AA16" s="300"/>
      <c r="AB16" s="302">
        <v>20000</v>
      </c>
      <c r="AC16" s="300"/>
      <c r="AD16" s="300"/>
      <c r="AE16" s="302">
        <v>30000</v>
      </c>
      <c r="AF16" s="293">
        <f>SUM(P16:AE27)</f>
        <v>80000</v>
      </c>
      <c r="AG16" s="221"/>
    </row>
    <row r="17" spans="1:33" x14ac:dyDescent="0.25">
      <c r="A17" s="297"/>
      <c r="B17" s="311"/>
      <c r="C17" s="184"/>
      <c r="D17" s="222">
        <v>3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287"/>
      <c r="P17" s="287"/>
      <c r="Q17" s="287"/>
      <c r="R17" s="287"/>
      <c r="S17" s="287"/>
      <c r="T17" s="220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94"/>
      <c r="AG17" s="157"/>
    </row>
    <row r="18" spans="1:33" x14ac:dyDescent="0.25">
      <c r="A18" s="297"/>
      <c r="B18" s="311"/>
      <c r="C18" s="184"/>
      <c r="D18" s="184"/>
      <c r="E18" s="222">
        <v>3</v>
      </c>
      <c r="F18" s="184"/>
      <c r="G18" s="184"/>
      <c r="H18" s="184"/>
      <c r="I18" s="184"/>
      <c r="J18" s="184"/>
      <c r="K18" s="184"/>
      <c r="L18" s="184"/>
      <c r="M18" s="184"/>
      <c r="N18" s="184"/>
      <c r="O18" s="287"/>
      <c r="P18" s="287"/>
      <c r="Q18" s="287"/>
      <c r="R18" s="287"/>
      <c r="S18" s="287"/>
      <c r="T18" s="220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94"/>
      <c r="AG18" s="157"/>
    </row>
    <row r="19" spans="1:33" x14ac:dyDescent="0.25">
      <c r="A19" s="297"/>
      <c r="B19" s="311"/>
      <c r="C19" s="184"/>
      <c r="D19" s="184"/>
      <c r="E19" s="184"/>
      <c r="F19" s="222">
        <v>3</v>
      </c>
      <c r="G19" s="184"/>
      <c r="H19" s="184"/>
      <c r="I19" s="184"/>
      <c r="J19" s="184"/>
      <c r="K19" s="184"/>
      <c r="L19" s="184"/>
      <c r="M19" s="184"/>
      <c r="N19" s="184"/>
      <c r="O19" s="287"/>
      <c r="P19" s="287"/>
      <c r="Q19" s="287"/>
      <c r="R19" s="287"/>
      <c r="S19" s="287"/>
      <c r="T19" s="220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94"/>
      <c r="AG19" s="157"/>
    </row>
    <row r="20" spans="1:33" x14ac:dyDescent="0.25">
      <c r="A20" s="297"/>
      <c r="B20" s="311"/>
      <c r="C20" s="184"/>
      <c r="D20" s="184"/>
      <c r="E20" s="184"/>
      <c r="F20" s="184"/>
      <c r="G20" s="222">
        <v>3</v>
      </c>
      <c r="H20" s="184"/>
      <c r="I20" s="184"/>
      <c r="J20" s="184"/>
      <c r="K20" s="184"/>
      <c r="L20" s="184"/>
      <c r="M20" s="184"/>
      <c r="N20" s="184"/>
      <c r="O20" s="287"/>
      <c r="P20" s="287"/>
      <c r="Q20" s="287"/>
      <c r="R20" s="287"/>
      <c r="S20" s="287"/>
      <c r="T20" s="220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94"/>
      <c r="AG20" s="157"/>
    </row>
    <row r="21" spans="1:33" x14ac:dyDescent="0.25">
      <c r="A21" s="297"/>
      <c r="B21" s="311"/>
      <c r="C21" s="184"/>
      <c r="D21" s="184"/>
      <c r="E21" s="184"/>
      <c r="F21" s="184"/>
      <c r="G21" s="184"/>
      <c r="H21" s="222">
        <v>3</v>
      </c>
      <c r="I21" s="184"/>
      <c r="J21" s="184"/>
      <c r="K21" s="184"/>
      <c r="L21" s="184"/>
      <c r="M21" s="184"/>
      <c r="N21" s="184"/>
      <c r="O21" s="287"/>
      <c r="P21" s="287"/>
      <c r="Q21" s="287"/>
      <c r="R21" s="287"/>
      <c r="S21" s="287"/>
      <c r="T21" s="220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94"/>
      <c r="AG21" s="157"/>
    </row>
    <row r="22" spans="1:33" x14ac:dyDescent="0.25">
      <c r="A22" s="297"/>
      <c r="B22" s="311"/>
      <c r="C22" s="184"/>
      <c r="D22" s="184"/>
      <c r="E22" s="184"/>
      <c r="F22" s="184"/>
      <c r="G22" s="184"/>
      <c r="H22" s="184"/>
      <c r="I22" s="222">
        <v>3</v>
      </c>
      <c r="J22" s="184"/>
      <c r="K22" s="184"/>
      <c r="L22" s="184"/>
      <c r="M22" s="184"/>
      <c r="N22" s="184"/>
      <c r="O22" s="287"/>
      <c r="P22" s="287"/>
      <c r="Q22" s="287"/>
      <c r="R22" s="287"/>
      <c r="S22" s="287"/>
      <c r="T22" s="220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94"/>
      <c r="AG22" s="157"/>
    </row>
    <row r="23" spans="1:33" x14ac:dyDescent="0.25">
      <c r="A23" s="297"/>
      <c r="B23" s="311"/>
      <c r="C23" s="184"/>
      <c r="D23" s="184"/>
      <c r="E23" s="184"/>
      <c r="F23" s="184"/>
      <c r="G23" s="184"/>
      <c r="H23" s="184"/>
      <c r="I23" s="184"/>
      <c r="J23" s="222">
        <v>3</v>
      </c>
      <c r="K23" s="184"/>
      <c r="L23" s="184"/>
      <c r="M23" s="184"/>
      <c r="N23" s="184"/>
      <c r="O23" s="287"/>
      <c r="P23" s="287"/>
      <c r="Q23" s="287"/>
      <c r="R23" s="287"/>
      <c r="S23" s="287"/>
      <c r="T23" s="220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94"/>
      <c r="AG23" s="157"/>
    </row>
    <row r="24" spans="1:33" x14ac:dyDescent="0.25">
      <c r="A24" s="297"/>
      <c r="B24" s="311"/>
      <c r="C24" s="184"/>
      <c r="D24" s="184"/>
      <c r="E24" s="184"/>
      <c r="F24" s="184"/>
      <c r="G24" s="184"/>
      <c r="H24" s="184"/>
      <c r="I24" s="184"/>
      <c r="J24" s="184"/>
      <c r="K24" s="222">
        <v>3</v>
      </c>
      <c r="L24" s="184"/>
      <c r="M24" s="184"/>
      <c r="N24" s="184"/>
      <c r="O24" s="287"/>
      <c r="P24" s="287"/>
      <c r="Q24" s="287"/>
      <c r="R24" s="287"/>
      <c r="S24" s="287"/>
      <c r="T24" s="220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94"/>
      <c r="AG24" s="157"/>
    </row>
    <row r="25" spans="1:33" x14ac:dyDescent="0.25">
      <c r="A25" s="297"/>
      <c r="B25" s="311"/>
      <c r="C25" s="184"/>
      <c r="D25" s="184"/>
      <c r="E25" s="184"/>
      <c r="F25" s="184"/>
      <c r="G25" s="184"/>
      <c r="H25" s="184"/>
      <c r="I25" s="184"/>
      <c r="J25" s="184"/>
      <c r="K25" s="184"/>
      <c r="L25" s="222">
        <v>3</v>
      </c>
      <c r="M25" s="184"/>
      <c r="N25" s="184"/>
      <c r="O25" s="287"/>
      <c r="P25" s="287"/>
      <c r="Q25" s="287"/>
      <c r="R25" s="287"/>
      <c r="S25" s="287"/>
      <c r="T25" s="220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94"/>
      <c r="AG25" s="157"/>
    </row>
    <row r="26" spans="1:33" x14ac:dyDescent="0.25">
      <c r="A26" s="297"/>
      <c r="B26" s="311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222">
        <v>3</v>
      </c>
      <c r="N26" s="184"/>
      <c r="O26" s="287"/>
      <c r="P26" s="287"/>
      <c r="Q26" s="287"/>
      <c r="R26" s="287"/>
      <c r="S26" s="287"/>
      <c r="T26" s="220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94"/>
      <c r="AG26" s="157"/>
    </row>
    <row r="27" spans="1:33" ht="13.5" thickBot="1" x14ac:dyDescent="0.3">
      <c r="A27" s="304"/>
      <c r="B27" s="312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4">
        <v>2</v>
      </c>
      <c r="O27" s="303"/>
      <c r="P27" s="303"/>
      <c r="Q27" s="303"/>
      <c r="R27" s="303"/>
      <c r="S27" s="303"/>
      <c r="T27" s="225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295"/>
      <c r="AG27" s="226"/>
    </row>
    <row r="28" spans="1:33" x14ac:dyDescent="0.25">
      <c r="A28" s="296">
        <v>3</v>
      </c>
      <c r="B28" s="298" t="s">
        <v>252</v>
      </c>
      <c r="C28" s="218">
        <v>3</v>
      </c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306">
        <v>42</v>
      </c>
      <c r="P28" s="302">
        <v>18500</v>
      </c>
      <c r="Q28" s="302">
        <v>19648</v>
      </c>
      <c r="R28" s="302">
        <v>10000</v>
      </c>
      <c r="S28" s="302">
        <v>65000</v>
      </c>
      <c r="T28" s="227"/>
      <c r="U28" s="300"/>
      <c r="V28" s="300"/>
      <c r="W28" s="300"/>
      <c r="X28" s="300"/>
      <c r="Y28" s="300"/>
      <c r="Z28" s="300"/>
      <c r="AA28" s="300"/>
      <c r="AB28" s="302">
        <v>16142</v>
      </c>
      <c r="AC28" s="300"/>
      <c r="AD28" s="300"/>
      <c r="AE28" s="300"/>
      <c r="AF28" s="293">
        <f>SUM(P28:AE39)</f>
        <v>129290</v>
      </c>
      <c r="AG28" s="180"/>
    </row>
    <row r="29" spans="1:33" x14ac:dyDescent="0.25">
      <c r="A29" s="297"/>
      <c r="B29" s="299"/>
      <c r="C29" s="184"/>
      <c r="D29" s="222">
        <v>3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307"/>
      <c r="P29" s="308"/>
      <c r="Q29" s="308"/>
      <c r="R29" s="287"/>
      <c r="S29" s="287"/>
      <c r="T29" s="220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94"/>
      <c r="AG29" s="157"/>
    </row>
    <row r="30" spans="1:33" x14ac:dyDescent="0.25">
      <c r="A30" s="297"/>
      <c r="B30" s="299"/>
      <c r="C30" s="184"/>
      <c r="D30" s="184"/>
      <c r="E30" s="222">
        <v>5</v>
      </c>
      <c r="F30" s="184"/>
      <c r="G30" s="184"/>
      <c r="H30" s="184"/>
      <c r="I30" s="184"/>
      <c r="J30" s="184"/>
      <c r="K30" s="184"/>
      <c r="L30" s="184"/>
      <c r="M30" s="184"/>
      <c r="N30" s="184"/>
      <c r="O30" s="307"/>
      <c r="P30" s="308"/>
      <c r="Q30" s="308"/>
      <c r="R30" s="287"/>
      <c r="S30" s="287"/>
      <c r="T30" s="220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94"/>
      <c r="AG30" s="157"/>
    </row>
    <row r="31" spans="1:33" x14ac:dyDescent="0.25">
      <c r="A31" s="297"/>
      <c r="B31" s="299"/>
      <c r="C31" s="184"/>
      <c r="D31" s="184"/>
      <c r="E31" s="184"/>
      <c r="F31" s="222">
        <v>4</v>
      </c>
      <c r="G31" s="184"/>
      <c r="H31" s="184"/>
      <c r="I31" s="184"/>
      <c r="J31" s="184"/>
      <c r="K31" s="184"/>
      <c r="L31" s="184"/>
      <c r="M31" s="184"/>
      <c r="N31" s="184"/>
      <c r="O31" s="307"/>
      <c r="P31" s="308"/>
      <c r="Q31" s="308"/>
      <c r="R31" s="287"/>
      <c r="S31" s="287"/>
      <c r="T31" s="220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94"/>
      <c r="AG31" s="157"/>
    </row>
    <row r="32" spans="1:33" x14ac:dyDescent="0.25">
      <c r="A32" s="297"/>
      <c r="B32" s="299"/>
      <c r="C32" s="184"/>
      <c r="D32" s="184"/>
      <c r="E32" s="184"/>
      <c r="F32" s="184"/>
      <c r="G32" s="222">
        <v>6</v>
      </c>
      <c r="H32" s="184"/>
      <c r="I32" s="184"/>
      <c r="J32" s="184"/>
      <c r="K32" s="184"/>
      <c r="L32" s="184"/>
      <c r="M32" s="184"/>
      <c r="N32" s="184"/>
      <c r="O32" s="307"/>
      <c r="P32" s="308"/>
      <c r="Q32" s="308"/>
      <c r="R32" s="287"/>
      <c r="S32" s="287"/>
      <c r="T32" s="220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94"/>
      <c r="AG32" s="157"/>
    </row>
    <row r="33" spans="1:33" x14ac:dyDescent="0.25">
      <c r="A33" s="297"/>
      <c r="B33" s="299"/>
      <c r="C33" s="184"/>
      <c r="D33" s="184"/>
      <c r="E33" s="184"/>
      <c r="F33" s="184"/>
      <c r="G33" s="184"/>
      <c r="H33" s="222">
        <v>4</v>
      </c>
      <c r="I33" s="184"/>
      <c r="J33" s="184"/>
      <c r="K33" s="184"/>
      <c r="L33" s="184"/>
      <c r="M33" s="184"/>
      <c r="N33" s="184"/>
      <c r="O33" s="307"/>
      <c r="P33" s="308"/>
      <c r="Q33" s="308"/>
      <c r="R33" s="287"/>
      <c r="S33" s="287"/>
      <c r="T33" s="220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94"/>
      <c r="AG33" s="157"/>
    </row>
    <row r="34" spans="1:33" x14ac:dyDescent="0.25">
      <c r="A34" s="297"/>
      <c r="B34" s="299"/>
      <c r="C34" s="184"/>
      <c r="D34" s="184"/>
      <c r="E34" s="184"/>
      <c r="F34" s="184"/>
      <c r="G34" s="184"/>
      <c r="H34" s="184"/>
      <c r="I34" s="222">
        <v>2</v>
      </c>
      <c r="J34" s="184"/>
      <c r="K34" s="184"/>
      <c r="L34" s="184"/>
      <c r="M34" s="184"/>
      <c r="N34" s="184"/>
      <c r="O34" s="307"/>
      <c r="P34" s="308"/>
      <c r="Q34" s="308"/>
      <c r="R34" s="287"/>
      <c r="S34" s="287"/>
      <c r="T34" s="220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94"/>
      <c r="AG34" s="157"/>
    </row>
    <row r="35" spans="1:33" x14ac:dyDescent="0.25">
      <c r="A35" s="297"/>
      <c r="B35" s="299"/>
      <c r="C35" s="184"/>
      <c r="D35" s="184"/>
      <c r="E35" s="184"/>
      <c r="F35" s="184"/>
      <c r="G35" s="184"/>
      <c r="H35" s="184"/>
      <c r="I35" s="184"/>
      <c r="J35" s="222"/>
      <c r="K35" s="184"/>
      <c r="L35" s="184"/>
      <c r="M35" s="184"/>
      <c r="N35" s="184"/>
      <c r="O35" s="307"/>
      <c r="P35" s="308"/>
      <c r="Q35" s="308"/>
      <c r="R35" s="287"/>
      <c r="S35" s="287"/>
      <c r="T35" s="220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94"/>
      <c r="AG35" s="157"/>
    </row>
    <row r="36" spans="1:33" x14ac:dyDescent="0.25">
      <c r="A36" s="297"/>
      <c r="B36" s="299"/>
      <c r="C36" s="184"/>
      <c r="D36" s="184"/>
      <c r="E36" s="184"/>
      <c r="F36" s="184"/>
      <c r="G36" s="184"/>
      <c r="H36" s="184"/>
      <c r="I36" s="184"/>
      <c r="J36" s="184"/>
      <c r="K36" s="222">
        <v>5</v>
      </c>
      <c r="L36" s="184"/>
      <c r="M36" s="184"/>
      <c r="N36" s="184"/>
      <c r="O36" s="307"/>
      <c r="P36" s="308"/>
      <c r="Q36" s="308"/>
      <c r="R36" s="287"/>
      <c r="S36" s="287"/>
      <c r="T36" s="220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94"/>
      <c r="AG36" s="157"/>
    </row>
    <row r="37" spans="1:33" x14ac:dyDescent="0.25">
      <c r="A37" s="297"/>
      <c r="B37" s="299"/>
      <c r="C37" s="184"/>
      <c r="D37" s="184"/>
      <c r="E37" s="184"/>
      <c r="F37" s="184"/>
      <c r="G37" s="184"/>
      <c r="H37" s="184"/>
      <c r="I37" s="184"/>
      <c r="J37" s="184"/>
      <c r="K37" s="184"/>
      <c r="L37" s="222">
        <v>4</v>
      </c>
      <c r="M37" s="184"/>
      <c r="N37" s="184"/>
      <c r="O37" s="307"/>
      <c r="P37" s="308"/>
      <c r="Q37" s="308"/>
      <c r="R37" s="287"/>
      <c r="S37" s="287"/>
      <c r="T37" s="220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94"/>
      <c r="AG37" s="157"/>
    </row>
    <row r="38" spans="1:33" x14ac:dyDescent="0.25">
      <c r="A38" s="297"/>
      <c r="B38" s="299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222">
        <v>7</v>
      </c>
      <c r="N38" s="184"/>
      <c r="O38" s="307"/>
      <c r="P38" s="308"/>
      <c r="Q38" s="308"/>
      <c r="R38" s="287"/>
      <c r="S38" s="287"/>
      <c r="T38" s="220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94"/>
      <c r="AG38" s="157"/>
    </row>
    <row r="39" spans="1:33" ht="73.5" customHeight="1" thickBot="1" x14ac:dyDescent="0.3">
      <c r="A39" s="304"/>
      <c r="B39" s="305"/>
      <c r="C39" s="223"/>
      <c r="D39" s="223"/>
      <c r="E39" s="223"/>
      <c r="F39" s="223"/>
      <c r="G39" s="223"/>
      <c r="H39" s="228"/>
      <c r="I39" s="228"/>
      <c r="J39" s="228"/>
      <c r="K39" s="228"/>
      <c r="L39" s="228"/>
      <c r="M39" s="228"/>
      <c r="N39" s="229">
        <v>2</v>
      </c>
      <c r="O39" s="307"/>
      <c r="P39" s="309"/>
      <c r="Q39" s="309"/>
      <c r="R39" s="301"/>
      <c r="S39" s="301"/>
      <c r="T39" s="230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295"/>
      <c r="AG39" s="170"/>
    </row>
    <row r="40" spans="1:33" x14ac:dyDescent="0.25">
      <c r="A40" s="296">
        <v>4</v>
      </c>
      <c r="B40" s="298" t="s">
        <v>253</v>
      </c>
      <c r="C40" s="218"/>
      <c r="D40" s="219"/>
      <c r="E40" s="219"/>
      <c r="F40" s="219"/>
      <c r="G40" s="231"/>
      <c r="H40" s="184"/>
      <c r="I40" s="184"/>
      <c r="J40" s="184"/>
      <c r="K40" s="184"/>
      <c r="L40" s="184"/>
      <c r="M40" s="184"/>
      <c r="N40" s="184"/>
      <c r="O40" s="286">
        <f>C40+D41+E42+F43+G44+H45+I46+J47+K48+L49+M50+N51</f>
        <v>0</v>
      </c>
      <c r="P40" s="286"/>
      <c r="Q40" s="286"/>
      <c r="R40" s="286"/>
      <c r="S40" s="286"/>
      <c r="T40" s="232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8">
        <f>SUM(P40:AE40)</f>
        <v>0</v>
      </c>
      <c r="AG40" s="184"/>
    </row>
    <row r="41" spans="1:33" x14ac:dyDescent="0.25">
      <c r="A41" s="297"/>
      <c r="B41" s="299"/>
      <c r="C41" s="184"/>
      <c r="D41" s="222"/>
      <c r="E41" s="184"/>
      <c r="F41" s="184"/>
      <c r="G41" s="233"/>
      <c r="H41" s="184"/>
      <c r="I41" s="184"/>
      <c r="J41" s="184"/>
      <c r="K41" s="184"/>
      <c r="L41" s="184"/>
      <c r="M41" s="184"/>
      <c r="N41" s="184"/>
      <c r="O41" s="287"/>
      <c r="P41" s="287"/>
      <c r="Q41" s="287"/>
      <c r="R41" s="287"/>
      <c r="S41" s="287"/>
      <c r="T41" s="220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9"/>
      <c r="AG41" s="184"/>
    </row>
    <row r="42" spans="1:33" x14ac:dyDescent="0.25">
      <c r="A42" s="297"/>
      <c r="B42" s="299"/>
      <c r="C42" s="184"/>
      <c r="D42" s="184"/>
      <c r="E42" s="222"/>
      <c r="F42" s="184"/>
      <c r="G42" s="233"/>
      <c r="H42" s="184"/>
      <c r="I42" s="184"/>
      <c r="J42" s="184"/>
      <c r="K42" s="184"/>
      <c r="L42" s="184"/>
      <c r="M42" s="184"/>
      <c r="N42" s="184"/>
      <c r="O42" s="287"/>
      <c r="P42" s="287"/>
      <c r="Q42" s="287"/>
      <c r="R42" s="287"/>
      <c r="S42" s="287"/>
      <c r="T42" s="220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9"/>
      <c r="AG42" s="184"/>
    </row>
    <row r="43" spans="1:33" x14ac:dyDescent="0.25">
      <c r="A43" s="297"/>
      <c r="B43" s="299"/>
      <c r="C43" s="184"/>
      <c r="D43" s="184"/>
      <c r="E43" s="184"/>
      <c r="F43" s="222"/>
      <c r="G43" s="233"/>
      <c r="H43" s="184"/>
      <c r="I43" s="184"/>
      <c r="J43" s="184"/>
      <c r="K43" s="184"/>
      <c r="L43" s="184"/>
      <c r="M43" s="184"/>
      <c r="N43" s="184"/>
      <c r="O43" s="287"/>
      <c r="P43" s="287"/>
      <c r="Q43" s="287"/>
      <c r="R43" s="287"/>
      <c r="S43" s="287"/>
      <c r="T43" s="220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9"/>
      <c r="AG43" s="184"/>
    </row>
    <row r="44" spans="1:33" x14ac:dyDescent="0.25">
      <c r="A44" s="297"/>
      <c r="B44" s="299"/>
      <c r="C44" s="184"/>
      <c r="D44" s="184"/>
      <c r="E44" s="184"/>
      <c r="F44" s="184"/>
      <c r="G44" s="234"/>
      <c r="H44" s="184"/>
      <c r="I44" s="184"/>
      <c r="J44" s="184"/>
      <c r="K44" s="184"/>
      <c r="L44" s="184"/>
      <c r="M44" s="184"/>
      <c r="N44" s="184"/>
      <c r="O44" s="287"/>
      <c r="P44" s="287"/>
      <c r="Q44" s="287"/>
      <c r="R44" s="287"/>
      <c r="S44" s="287"/>
      <c r="T44" s="220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9"/>
      <c r="AG44" s="184"/>
    </row>
    <row r="45" spans="1:33" x14ac:dyDescent="0.25">
      <c r="A45" s="297"/>
      <c r="B45" s="299"/>
      <c r="C45" s="184"/>
      <c r="D45" s="184"/>
      <c r="E45" s="184"/>
      <c r="F45" s="184"/>
      <c r="G45" s="233"/>
      <c r="H45" s="222"/>
      <c r="I45" s="184"/>
      <c r="J45" s="184"/>
      <c r="K45" s="184"/>
      <c r="L45" s="184"/>
      <c r="M45" s="184"/>
      <c r="N45" s="184"/>
      <c r="O45" s="287"/>
      <c r="P45" s="287"/>
      <c r="Q45" s="287"/>
      <c r="R45" s="287"/>
      <c r="S45" s="287"/>
      <c r="T45" s="220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9"/>
      <c r="AG45" s="184"/>
    </row>
    <row r="46" spans="1:33" x14ac:dyDescent="0.25">
      <c r="A46" s="297"/>
      <c r="B46" s="299"/>
      <c r="C46" s="184"/>
      <c r="D46" s="184"/>
      <c r="E46" s="184"/>
      <c r="F46" s="184"/>
      <c r="G46" s="233"/>
      <c r="H46" s="184"/>
      <c r="I46" s="222"/>
      <c r="J46" s="184"/>
      <c r="K46" s="184"/>
      <c r="L46" s="184"/>
      <c r="M46" s="184"/>
      <c r="N46" s="184"/>
      <c r="O46" s="287"/>
      <c r="P46" s="287"/>
      <c r="Q46" s="287"/>
      <c r="R46" s="287"/>
      <c r="S46" s="287"/>
      <c r="T46" s="220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9"/>
      <c r="AG46" s="184"/>
    </row>
    <row r="47" spans="1:33" x14ac:dyDescent="0.25">
      <c r="A47" s="297"/>
      <c r="B47" s="299"/>
      <c r="C47" s="184"/>
      <c r="D47" s="184"/>
      <c r="E47" s="184"/>
      <c r="F47" s="184"/>
      <c r="G47" s="233"/>
      <c r="H47" s="184"/>
      <c r="I47" s="184"/>
      <c r="J47" s="222"/>
      <c r="K47" s="184"/>
      <c r="L47" s="184"/>
      <c r="M47" s="184"/>
      <c r="N47" s="184"/>
      <c r="O47" s="287"/>
      <c r="P47" s="287"/>
      <c r="Q47" s="287"/>
      <c r="R47" s="287"/>
      <c r="S47" s="287"/>
      <c r="T47" s="220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9"/>
      <c r="AG47" s="184"/>
    </row>
    <row r="48" spans="1:33" x14ac:dyDescent="0.25">
      <c r="A48" s="297"/>
      <c r="B48" s="299"/>
      <c r="C48" s="184"/>
      <c r="D48" s="184"/>
      <c r="E48" s="184"/>
      <c r="F48" s="184"/>
      <c r="G48" s="233"/>
      <c r="H48" s="184"/>
      <c r="I48" s="184"/>
      <c r="J48" s="184"/>
      <c r="K48" s="222"/>
      <c r="L48" s="184"/>
      <c r="M48" s="184"/>
      <c r="N48" s="184"/>
      <c r="O48" s="287"/>
      <c r="P48" s="287"/>
      <c r="Q48" s="287"/>
      <c r="R48" s="287"/>
      <c r="S48" s="287"/>
      <c r="T48" s="220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9"/>
      <c r="AG48" s="184"/>
    </row>
    <row r="49" spans="1:33" x14ac:dyDescent="0.25">
      <c r="A49" s="297"/>
      <c r="B49" s="299"/>
      <c r="C49" s="184"/>
      <c r="D49" s="184"/>
      <c r="E49" s="184"/>
      <c r="F49" s="184"/>
      <c r="G49" s="233"/>
      <c r="H49" s="184"/>
      <c r="I49" s="184"/>
      <c r="J49" s="184"/>
      <c r="K49" s="184"/>
      <c r="L49" s="222"/>
      <c r="M49" s="184"/>
      <c r="N49" s="184"/>
      <c r="O49" s="287"/>
      <c r="P49" s="287"/>
      <c r="Q49" s="287"/>
      <c r="R49" s="287"/>
      <c r="S49" s="287"/>
      <c r="T49" s="220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9"/>
      <c r="AG49" s="184"/>
    </row>
    <row r="50" spans="1:33" x14ac:dyDescent="0.25">
      <c r="A50" s="297"/>
      <c r="B50" s="299"/>
      <c r="C50" s="184"/>
      <c r="D50" s="184"/>
      <c r="E50" s="184"/>
      <c r="F50" s="184"/>
      <c r="G50" s="233"/>
      <c r="H50" s="184"/>
      <c r="I50" s="184"/>
      <c r="J50" s="184"/>
      <c r="K50" s="184"/>
      <c r="L50" s="184"/>
      <c r="M50" s="222"/>
      <c r="N50" s="184"/>
      <c r="O50" s="287"/>
      <c r="P50" s="287"/>
      <c r="Q50" s="287"/>
      <c r="R50" s="287"/>
      <c r="S50" s="287"/>
      <c r="T50" s="220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9"/>
      <c r="AG50" s="184"/>
    </row>
    <row r="51" spans="1:33" x14ac:dyDescent="0.25">
      <c r="A51" s="297"/>
      <c r="B51" s="299"/>
      <c r="C51" s="228"/>
      <c r="D51" s="228"/>
      <c r="E51" s="228"/>
      <c r="F51" s="228"/>
      <c r="G51" s="235"/>
      <c r="H51" s="184"/>
      <c r="I51" s="184"/>
      <c r="J51" s="184"/>
      <c r="K51" s="184"/>
      <c r="L51" s="184"/>
      <c r="M51" s="184"/>
      <c r="N51" s="222"/>
      <c r="O51" s="287"/>
      <c r="P51" s="287"/>
      <c r="Q51" s="287"/>
      <c r="R51" s="287"/>
      <c r="S51" s="287"/>
      <c r="T51" s="220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90"/>
      <c r="AG51" s="184"/>
    </row>
    <row r="52" spans="1:33" ht="38.25" x14ac:dyDescent="0.25">
      <c r="A52" s="236">
        <v>5</v>
      </c>
      <c r="B52" s="153" t="s">
        <v>129</v>
      </c>
      <c r="C52" s="184"/>
      <c r="D52" s="184"/>
      <c r="E52" s="184"/>
      <c r="F52" s="184"/>
      <c r="G52" s="184"/>
      <c r="H52" s="237"/>
      <c r="I52" s="184"/>
      <c r="J52" s="184"/>
      <c r="K52" s="184"/>
      <c r="L52" s="184"/>
      <c r="M52" s="184"/>
      <c r="N52" s="184"/>
      <c r="O52" s="184">
        <v>1</v>
      </c>
      <c r="P52" s="184"/>
      <c r="Q52" s="184">
        <v>5000</v>
      </c>
      <c r="R52" s="184">
        <v>1000</v>
      </c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238">
        <f>SUM(P52:AE52)</f>
        <v>6000</v>
      </c>
      <c r="AG52" s="184"/>
    </row>
    <row r="53" spans="1:33" ht="51" x14ac:dyDescent="0.25">
      <c r="A53" s="236">
        <v>6</v>
      </c>
      <c r="B53" s="153" t="s">
        <v>130</v>
      </c>
      <c r="C53" s="184"/>
      <c r="D53" s="184"/>
      <c r="E53" s="184"/>
      <c r="F53" s="184"/>
      <c r="G53" s="184"/>
      <c r="H53" s="237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56">
        <f>SUM(P53:AE53)</f>
        <v>0</v>
      </c>
      <c r="AG53" s="184"/>
    </row>
    <row r="54" spans="1:33" ht="25.5" x14ac:dyDescent="0.25">
      <c r="A54" s="236">
        <v>7</v>
      </c>
      <c r="B54" s="153" t="s">
        <v>190</v>
      </c>
      <c r="C54" s="184"/>
      <c r="D54" s="184"/>
      <c r="E54" s="184"/>
      <c r="F54" s="184"/>
      <c r="G54" s="184"/>
      <c r="H54" s="237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>
        <v>16000</v>
      </c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60">
        <f>SUM(P54:AE54)</f>
        <v>16000</v>
      </c>
      <c r="AG54" s="184"/>
    </row>
    <row r="55" spans="1:33" ht="25.5" x14ac:dyDescent="0.25">
      <c r="A55" s="236">
        <v>8</v>
      </c>
      <c r="B55" s="153" t="s">
        <v>215</v>
      </c>
      <c r="C55" s="184"/>
      <c r="D55" s="184"/>
      <c r="E55" s="184"/>
      <c r="F55" s="184"/>
      <c r="G55" s="184"/>
      <c r="H55" s="237"/>
      <c r="I55" s="184"/>
      <c r="J55" s="184"/>
      <c r="K55" s="184"/>
      <c r="L55" s="184"/>
      <c r="M55" s="184"/>
      <c r="N55" s="184"/>
      <c r="O55" s="184">
        <v>2</v>
      </c>
      <c r="P55" s="184"/>
      <c r="Q55" s="184"/>
      <c r="R55" s="184"/>
      <c r="S55" s="184">
        <v>77500</v>
      </c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60">
        <f>SUM(P55:AE55)</f>
        <v>77500</v>
      </c>
      <c r="AG55" s="184"/>
    </row>
    <row r="56" spans="1:33" ht="28.5" customHeight="1" x14ac:dyDescent="0.25">
      <c r="A56" s="236">
        <v>9</v>
      </c>
      <c r="B56" s="153" t="s">
        <v>228</v>
      </c>
      <c r="C56" s="184"/>
      <c r="D56" s="184"/>
      <c r="E56" s="184"/>
      <c r="F56" s="184"/>
      <c r="G56" s="184"/>
      <c r="H56" s="237"/>
      <c r="I56" s="184"/>
      <c r="J56" s="184"/>
      <c r="K56" s="184"/>
      <c r="L56" s="184"/>
      <c r="M56" s="184"/>
      <c r="N56" s="184"/>
      <c r="O56" s="184">
        <v>2</v>
      </c>
      <c r="P56" s="184"/>
      <c r="Q56" s="184"/>
      <c r="R56" s="184"/>
      <c r="S56" s="184">
        <v>16000</v>
      </c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60">
        <f>SUM(P56:AE56)</f>
        <v>16000</v>
      </c>
      <c r="AG56" s="184"/>
    </row>
    <row r="57" spans="1:33" ht="28.5" customHeight="1" x14ac:dyDescent="0.25">
      <c r="A57" s="236">
        <v>10</v>
      </c>
      <c r="B57" s="153" t="s">
        <v>243</v>
      </c>
      <c r="C57" s="184"/>
      <c r="D57" s="184"/>
      <c r="E57" s="184"/>
      <c r="F57" s="184"/>
      <c r="G57" s="184"/>
      <c r="H57" s="237"/>
      <c r="I57" s="184"/>
      <c r="J57" s="184"/>
      <c r="K57" s="184"/>
      <c r="L57" s="184"/>
      <c r="M57" s="184"/>
      <c r="N57" s="184"/>
      <c r="O57" s="184">
        <v>1</v>
      </c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60">
        <f t="shared" ref="AF57:AF59" si="0">SUM(P57:AE57)</f>
        <v>0</v>
      </c>
      <c r="AG57" s="184"/>
    </row>
    <row r="58" spans="1:33" ht="28.5" customHeight="1" x14ac:dyDescent="0.25">
      <c r="A58" s="236">
        <v>11</v>
      </c>
      <c r="B58" s="153" t="s">
        <v>232</v>
      </c>
      <c r="C58" s="184"/>
      <c r="D58" s="184"/>
      <c r="E58" s="184"/>
      <c r="F58" s="184"/>
      <c r="G58" s="184"/>
      <c r="H58" s="237"/>
      <c r="I58" s="184"/>
      <c r="J58" s="184"/>
      <c r="K58" s="184"/>
      <c r="L58" s="184"/>
      <c r="M58" s="184"/>
      <c r="N58" s="184"/>
      <c r="O58" s="184">
        <v>1</v>
      </c>
      <c r="P58" s="184"/>
      <c r="Q58" s="184"/>
      <c r="R58" s="184"/>
      <c r="S58" s="184"/>
      <c r="T58" s="184"/>
      <c r="U58" s="184"/>
      <c r="V58" s="184">
        <v>78000</v>
      </c>
      <c r="W58" s="184"/>
      <c r="X58" s="184"/>
      <c r="Y58" s="184"/>
      <c r="Z58" s="184">
        <v>10000</v>
      </c>
      <c r="AA58" s="184">
        <v>12000</v>
      </c>
      <c r="AB58" s="184"/>
      <c r="AC58" s="184"/>
      <c r="AD58" s="184"/>
      <c r="AE58" s="184"/>
      <c r="AF58" s="160">
        <f t="shared" si="0"/>
        <v>100000</v>
      </c>
      <c r="AG58" s="184"/>
    </row>
    <row r="59" spans="1:33" x14ac:dyDescent="0.25">
      <c r="A59" s="236">
        <v>12</v>
      </c>
      <c r="B59" s="153" t="s">
        <v>229</v>
      </c>
      <c r="C59" s="184"/>
      <c r="D59" s="184"/>
      <c r="E59" s="184"/>
      <c r="F59" s="184"/>
      <c r="G59" s="184"/>
      <c r="H59" s="237"/>
      <c r="I59" s="184"/>
      <c r="J59" s="184"/>
      <c r="K59" s="184"/>
      <c r="L59" s="184"/>
      <c r="M59" s="184"/>
      <c r="N59" s="184"/>
      <c r="O59" s="184">
        <v>6</v>
      </c>
      <c r="P59" s="184"/>
      <c r="Q59" s="184"/>
      <c r="R59" s="184"/>
      <c r="S59" s="184">
        <v>16000</v>
      </c>
      <c r="T59" s="184"/>
      <c r="U59" s="184"/>
      <c r="V59" s="184"/>
      <c r="W59" s="184"/>
      <c r="X59" s="184"/>
      <c r="Y59" s="184"/>
      <c r="Z59" s="184">
        <v>20000</v>
      </c>
      <c r="AA59" s="184"/>
      <c r="AB59" s="184"/>
      <c r="AC59" s="184"/>
      <c r="AD59" s="184"/>
      <c r="AE59" s="184"/>
      <c r="AF59" s="160">
        <f t="shared" si="0"/>
        <v>36000</v>
      </c>
      <c r="AG59" s="184"/>
    </row>
    <row r="60" spans="1:33" ht="25.5" x14ac:dyDescent="0.25">
      <c r="A60" s="236">
        <v>13</v>
      </c>
      <c r="B60" s="153" t="s">
        <v>242</v>
      </c>
      <c r="C60" s="184"/>
      <c r="D60" s="184"/>
      <c r="E60" s="184"/>
      <c r="F60" s="184"/>
      <c r="G60" s="184"/>
      <c r="H60" s="237"/>
      <c r="I60" s="184"/>
      <c r="J60" s="184"/>
      <c r="K60" s="184"/>
      <c r="L60" s="184"/>
      <c r="M60" s="184"/>
      <c r="N60" s="184"/>
      <c r="O60" s="184">
        <v>1</v>
      </c>
      <c r="P60" s="184"/>
      <c r="Q60" s="184"/>
      <c r="R60" s="184"/>
      <c r="S60" s="184"/>
      <c r="T60" s="184"/>
      <c r="U60" s="184"/>
      <c r="V60" s="184"/>
      <c r="W60" s="184"/>
      <c r="X60" s="184"/>
      <c r="Y60" s="184">
        <v>25000</v>
      </c>
      <c r="Z60" s="184"/>
      <c r="AA60" s="184"/>
      <c r="AB60" s="184"/>
      <c r="AC60" s="184"/>
      <c r="AD60" s="184"/>
      <c r="AE60" s="184"/>
      <c r="AF60" s="160">
        <f t="shared" ref="AF60:AF65" si="1">SUM(P60:AE60)</f>
        <v>25000</v>
      </c>
      <c r="AG60" s="184"/>
    </row>
    <row r="61" spans="1:33" x14ac:dyDescent="0.25">
      <c r="A61" s="236">
        <v>14</v>
      </c>
      <c r="B61" s="153" t="s">
        <v>234</v>
      </c>
      <c r="C61" s="184"/>
      <c r="D61" s="184"/>
      <c r="E61" s="184"/>
      <c r="F61" s="184"/>
      <c r="G61" s="184"/>
      <c r="H61" s="237"/>
      <c r="I61" s="184"/>
      <c r="J61" s="184"/>
      <c r="K61" s="184"/>
      <c r="L61" s="184"/>
      <c r="M61" s="184"/>
      <c r="N61" s="184"/>
      <c r="O61" s="184">
        <v>2</v>
      </c>
      <c r="P61" s="184"/>
      <c r="Q61" s="184"/>
      <c r="R61" s="184"/>
      <c r="S61" s="184"/>
      <c r="T61" s="184"/>
      <c r="U61" s="184"/>
      <c r="V61" s="184"/>
      <c r="W61" s="184"/>
      <c r="X61" s="184"/>
      <c r="Y61" s="184">
        <v>100000</v>
      </c>
      <c r="Z61" s="184"/>
      <c r="AA61" s="184"/>
      <c r="AB61" s="184"/>
      <c r="AC61" s="184"/>
      <c r="AD61" s="184"/>
      <c r="AE61" s="184"/>
      <c r="AF61" s="160">
        <f t="shared" si="1"/>
        <v>100000</v>
      </c>
      <c r="AG61" s="184"/>
    </row>
    <row r="62" spans="1:33" ht="25.5" x14ac:dyDescent="0.25">
      <c r="A62" s="236">
        <v>15</v>
      </c>
      <c r="B62" s="153" t="s">
        <v>227</v>
      </c>
      <c r="C62" s="184"/>
      <c r="D62" s="184"/>
      <c r="E62" s="184"/>
      <c r="F62" s="184"/>
      <c r="G62" s="184"/>
      <c r="H62" s="237"/>
      <c r="I62" s="184"/>
      <c r="J62" s="184"/>
      <c r="K62" s="184"/>
      <c r="L62" s="184"/>
      <c r="M62" s="184"/>
      <c r="N62" s="184"/>
      <c r="O62" s="184">
        <v>2</v>
      </c>
      <c r="P62" s="184"/>
      <c r="Q62" s="184"/>
      <c r="R62" s="184"/>
      <c r="S62" s="184"/>
      <c r="T62" s="184"/>
      <c r="U62" s="184"/>
      <c r="V62" s="184"/>
      <c r="W62" s="184"/>
      <c r="X62" s="184"/>
      <c r="Y62" s="184">
        <v>30000</v>
      </c>
      <c r="Z62" s="184"/>
      <c r="AA62" s="184"/>
      <c r="AB62" s="184"/>
      <c r="AC62" s="184"/>
      <c r="AD62" s="184"/>
      <c r="AE62" s="184"/>
      <c r="AF62" s="160">
        <f t="shared" si="1"/>
        <v>30000</v>
      </c>
      <c r="AG62" s="184"/>
    </row>
    <row r="63" spans="1:33" x14ac:dyDescent="0.25">
      <c r="A63" s="236">
        <v>16</v>
      </c>
      <c r="B63" s="153" t="s">
        <v>233</v>
      </c>
      <c r="C63" s="184"/>
      <c r="D63" s="184"/>
      <c r="E63" s="184"/>
      <c r="F63" s="184"/>
      <c r="G63" s="184"/>
      <c r="H63" s="237"/>
      <c r="I63" s="184"/>
      <c r="J63" s="184"/>
      <c r="K63" s="184"/>
      <c r="L63" s="184"/>
      <c r="M63" s="184"/>
      <c r="N63" s="184"/>
      <c r="O63" s="184">
        <v>1</v>
      </c>
      <c r="P63" s="184"/>
      <c r="Q63" s="184"/>
      <c r="R63" s="184"/>
      <c r="S63" s="184"/>
      <c r="T63" s="239">
        <v>150000</v>
      </c>
      <c r="U63" s="184"/>
      <c r="V63" s="184"/>
      <c r="W63" s="184"/>
      <c r="X63" s="184"/>
      <c r="Y63" s="184"/>
      <c r="Z63" s="239">
        <v>250000</v>
      </c>
      <c r="AA63" s="239">
        <v>210000</v>
      </c>
      <c r="AB63" s="184"/>
      <c r="AC63" s="184"/>
      <c r="AD63" s="184"/>
      <c r="AE63" s="184"/>
      <c r="AF63" s="160">
        <f t="shared" si="1"/>
        <v>610000</v>
      </c>
      <c r="AG63" s="184"/>
    </row>
    <row r="64" spans="1:33" x14ac:dyDescent="0.25">
      <c r="A64" s="236">
        <v>17</v>
      </c>
      <c r="B64" s="153" t="s">
        <v>32</v>
      </c>
      <c r="C64" s="184"/>
      <c r="D64" s="184"/>
      <c r="E64" s="184"/>
      <c r="F64" s="184"/>
      <c r="G64" s="184"/>
      <c r="H64" s="237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60">
        <f t="shared" si="1"/>
        <v>0</v>
      </c>
      <c r="AG64" s="184"/>
    </row>
    <row r="65" spans="1:33" x14ac:dyDescent="0.25">
      <c r="A65" s="236">
        <v>18</v>
      </c>
      <c r="B65" s="209" t="s">
        <v>23</v>
      </c>
      <c r="C65" s="184"/>
      <c r="D65" s="184"/>
      <c r="E65" s="184"/>
      <c r="F65" s="184"/>
      <c r="G65" s="184"/>
      <c r="H65" s="237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60">
        <f t="shared" si="1"/>
        <v>0</v>
      </c>
      <c r="AG65" s="184"/>
    </row>
    <row r="66" spans="1:33" x14ac:dyDescent="0.25">
      <c r="A66" s="236">
        <v>19</v>
      </c>
      <c r="B66" s="209" t="s">
        <v>131</v>
      </c>
      <c r="C66" s="184"/>
      <c r="D66" s="184"/>
      <c r="E66" s="184"/>
      <c r="F66" s="184"/>
      <c r="G66" s="184"/>
      <c r="H66" s="237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56"/>
      <c r="AG66" s="184"/>
    </row>
    <row r="67" spans="1:33" x14ac:dyDescent="0.25">
      <c r="A67" s="236">
        <v>20</v>
      </c>
      <c r="B67" s="209" t="s">
        <v>132</v>
      </c>
      <c r="C67" s="184"/>
      <c r="D67" s="184"/>
      <c r="E67" s="184"/>
      <c r="F67" s="184"/>
      <c r="G67" s="184"/>
      <c r="H67" s="237"/>
      <c r="I67" s="184"/>
      <c r="J67" s="184"/>
      <c r="K67" s="184"/>
      <c r="L67" s="184"/>
      <c r="M67" s="184"/>
      <c r="N67" s="184"/>
      <c r="O67" s="184">
        <v>1</v>
      </c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>
        <v>30000</v>
      </c>
      <c r="AB67" s="184"/>
      <c r="AC67" s="184">
        <v>20000</v>
      </c>
      <c r="AD67" s="184"/>
      <c r="AE67" s="184"/>
      <c r="AF67" s="156">
        <f>SUM(P67:AE67)</f>
        <v>50000</v>
      </c>
      <c r="AG67" s="184"/>
    </row>
    <row r="68" spans="1:33" x14ac:dyDescent="0.25">
      <c r="A68" s="236">
        <v>21</v>
      </c>
      <c r="B68" s="209" t="s">
        <v>133</v>
      </c>
      <c r="C68" s="184"/>
      <c r="D68" s="184"/>
      <c r="E68" s="184"/>
      <c r="F68" s="184"/>
      <c r="G68" s="184"/>
      <c r="H68" s="237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56">
        <f>SUM(P68:AE68)</f>
        <v>0</v>
      </c>
      <c r="AG68" s="184"/>
    </row>
    <row r="69" spans="1:33" x14ac:dyDescent="0.25">
      <c r="A69" s="236">
        <v>22</v>
      </c>
      <c r="B69" s="209" t="s">
        <v>134</v>
      </c>
      <c r="C69" s="184"/>
      <c r="D69" s="184"/>
      <c r="E69" s="184"/>
      <c r="F69" s="184"/>
      <c r="G69" s="184"/>
      <c r="H69" s="237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56"/>
      <c r="AG69" s="184"/>
    </row>
    <row r="70" spans="1:33" ht="25.5" x14ac:dyDescent="0.25">
      <c r="A70" s="236">
        <v>23</v>
      </c>
      <c r="B70" s="209" t="s">
        <v>135</v>
      </c>
      <c r="C70" s="184"/>
      <c r="D70" s="184"/>
      <c r="E70" s="184"/>
      <c r="F70" s="184"/>
      <c r="G70" s="184"/>
      <c r="H70" s="237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56">
        <f t="shared" ref="AF70:AF78" si="2">SUM(P70:AE70)</f>
        <v>0</v>
      </c>
      <c r="AG70" s="184"/>
    </row>
    <row r="71" spans="1:33" ht="25.5" x14ac:dyDescent="0.25">
      <c r="A71" s="236">
        <v>24</v>
      </c>
      <c r="B71" s="209" t="s">
        <v>249</v>
      </c>
      <c r="C71" s="184"/>
      <c r="D71" s="184"/>
      <c r="E71" s="184" t="s">
        <v>136</v>
      </c>
      <c r="F71" s="184"/>
      <c r="G71" s="184"/>
      <c r="H71" s="237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56">
        <f t="shared" si="2"/>
        <v>0</v>
      </c>
      <c r="AG71" s="184"/>
    </row>
    <row r="72" spans="1:33" ht="25.5" x14ac:dyDescent="0.25">
      <c r="A72" s="236">
        <v>25</v>
      </c>
      <c r="B72" s="209" t="s">
        <v>137</v>
      </c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56">
        <f t="shared" si="2"/>
        <v>0</v>
      </c>
      <c r="AG72" s="184"/>
    </row>
    <row r="73" spans="1:33" ht="38.25" x14ac:dyDescent="0.25">
      <c r="A73" s="236">
        <v>26</v>
      </c>
      <c r="B73" s="209" t="s">
        <v>138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56">
        <f t="shared" si="2"/>
        <v>0</v>
      </c>
      <c r="AG73" s="184"/>
    </row>
    <row r="74" spans="1:33" ht="38.25" x14ac:dyDescent="0.25">
      <c r="A74" s="236">
        <v>27</v>
      </c>
      <c r="B74" s="209" t="s">
        <v>139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56">
        <f t="shared" si="2"/>
        <v>0</v>
      </c>
      <c r="AG74" s="184"/>
    </row>
    <row r="75" spans="1:33" ht="25.5" x14ac:dyDescent="0.25">
      <c r="A75" s="236">
        <v>28</v>
      </c>
      <c r="B75" s="209" t="s">
        <v>140</v>
      </c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56">
        <f t="shared" si="2"/>
        <v>0</v>
      </c>
      <c r="AG75" s="184"/>
    </row>
    <row r="76" spans="1:33" ht="25.5" x14ac:dyDescent="0.25">
      <c r="A76" s="236">
        <v>29</v>
      </c>
      <c r="B76" s="209" t="s">
        <v>141</v>
      </c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56">
        <f t="shared" si="2"/>
        <v>0</v>
      </c>
      <c r="AG76" s="184"/>
    </row>
    <row r="77" spans="1:33" ht="25.5" x14ac:dyDescent="0.25">
      <c r="A77" s="236">
        <v>30</v>
      </c>
      <c r="B77" s="153" t="s">
        <v>142</v>
      </c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56">
        <f t="shared" si="2"/>
        <v>0</v>
      </c>
      <c r="AG77" s="184"/>
    </row>
    <row r="78" spans="1:33" ht="13.5" thickBot="1" x14ac:dyDescent="0.3">
      <c r="A78" s="240">
        <v>31</v>
      </c>
      <c r="B78" s="210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56">
        <f t="shared" si="2"/>
        <v>0</v>
      </c>
      <c r="AG78" s="184"/>
    </row>
    <row r="79" spans="1:33" s="242" customFormat="1" ht="13.5" thickBot="1" x14ac:dyDescent="0.3">
      <c r="A79" s="291" t="s">
        <v>74</v>
      </c>
      <c r="B79" s="29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>
        <f>SUM(P4:P78)</f>
        <v>38500</v>
      </c>
      <c r="Q79" s="172">
        <f t="shared" ref="Q79:AE79" si="3">SUM(Q4:Q78)</f>
        <v>54648</v>
      </c>
      <c r="R79" s="172">
        <f t="shared" si="3"/>
        <v>11000</v>
      </c>
      <c r="S79" s="172">
        <f t="shared" si="3"/>
        <v>190500</v>
      </c>
      <c r="T79" s="172">
        <f t="shared" si="3"/>
        <v>150000</v>
      </c>
      <c r="U79" s="172">
        <f t="shared" si="3"/>
        <v>0</v>
      </c>
      <c r="V79" s="172">
        <f t="shared" si="3"/>
        <v>128000</v>
      </c>
      <c r="W79" s="172">
        <f t="shared" si="3"/>
        <v>0</v>
      </c>
      <c r="X79" s="172">
        <f t="shared" si="3"/>
        <v>30000</v>
      </c>
      <c r="Y79" s="172">
        <f t="shared" si="3"/>
        <v>155000</v>
      </c>
      <c r="Z79" s="172">
        <f t="shared" si="3"/>
        <v>280000</v>
      </c>
      <c r="AA79" s="172">
        <f t="shared" si="3"/>
        <v>252000</v>
      </c>
      <c r="AB79" s="172">
        <f t="shared" si="3"/>
        <v>86142</v>
      </c>
      <c r="AC79" s="172">
        <f t="shared" si="3"/>
        <v>20000</v>
      </c>
      <c r="AD79" s="172">
        <f t="shared" si="3"/>
        <v>0</v>
      </c>
      <c r="AE79" s="172">
        <f t="shared" si="3"/>
        <v>70000</v>
      </c>
      <c r="AF79" s="172">
        <f>SUM(AF4:AF78)</f>
        <v>1465790</v>
      </c>
      <c r="AG79" s="241"/>
    </row>
    <row r="80" spans="1:33" x14ac:dyDescent="0.25">
      <c r="B80" s="243"/>
    </row>
    <row r="81" spans="2:2" x14ac:dyDescent="0.25">
      <c r="B81" s="243"/>
    </row>
    <row r="82" spans="2:2" x14ac:dyDescent="0.25">
      <c r="B82" s="243"/>
    </row>
    <row r="83" spans="2:2" x14ac:dyDescent="0.25">
      <c r="B83" s="243"/>
    </row>
    <row r="84" spans="2:2" x14ac:dyDescent="0.25">
      <c r="B84" s="243"/>
    </row>
    <row r="85" spans="2:2" x14ac:dyDescent="0.25">
      <c r="B85" s="243"/>
    </row>
    <row r="86" spans="2:2" x14ac:dyDescent="0.25">
      <c r="B86" s="243"/>
    </row>
    <row r="87" spans="2:2" x14ac:dyDescent="0.25">
      <c r="B87" s="243"/>
    </row>
    <row r="88" spans="2:2" x14ac:dyDescent="0.25">
      <c r="B88" s="243"/>
    </row>
    <row r="89" spans="2:2" x14ac:dyDescent="0.25">
      <c r="B89" s="243"/>
    </row>
    <row r="90" spans="2:2" x14ac:dyDescent="0.25">
      <c r="B90" s="243"/>
    </row>
    <row r="91" spans="2:2" x14ac:dyDescent="0.25">
      <c r="B91" s="243"/>
    </row>
    <row r="92" spans="2:2" x14ac:dyDescent="0.25">
      <c r="B92" s="243"/>
    </row>
    <row r="93" spans="2:2" x14ac:dyDescent="0.25">
      <c r="B93" s="243"/>
    </row>
    <row r="94" spans="2:2" x14ac:dyDescent="0.25">
      <c r="B94" s="243"/>
    </row>
  </sheetData>
  <mergeCells count="83">
    <mergeCell ref="AG2:AG3"/>
    <mergeCell ref="A2:A3"/>
    <mergeCell ref="B2:B3"/>
    <mergeCell ref="C2:N2"/>
    <mergeCell ref="O2:O3"/>
    <mergeCell ref="P2:AF2"/>
    <mergeCell ref="Y4:Y15"/>
    <mergeCell ref="A4:A15"/>
    <mergeCell ref="B4:B15"/>
    <mergeCell ref="O4:O15"/>
    <mergeCell ref="P4:P15"/>
    <mergeCell ref="Q4:Q15"/>
    <mergeCell ref="R4:R15"/>
    <mergeCell ref="S4:S15"/>
    <mergeCell ref="U4:U15"/>
    <mergeCell ref="V4:V15"/>
    <mergeCell ref="W4:W15"/>
    <mergeCell ref="X4:X15"/>
    <mergeCell ref="AF4:AF15"/>
    <mergeCell ref="A16:A27"/>
    <mergeCell ref="B16:B27"/>
    <mergeCell ref="O16:O27"/>
    <mergeCell ref="P16:P27"/>
    <mergeCell ref="Q16:Q27"/>
    <mergeCell ref="R16:R27"/>
    <mergeCell ref="S16:S27"/>
    <mergeCell ref="U16:U27"/>
    <mergeCell ref="V16:V27"/>
    <mergeCell ref="Z4:Z15"/>
    <mergeCell ref="AA4:AA15"/>
    <mergeCell ref="AB4:AB15"/>
    <mergeCell ref="AC4:AC15"/>
    <mergeCell ref="AD4:AD15"/>
    <mergeCell ref="AE4:AE15"/>
    <mergeCell ref="R28:R39"/>
    <mergeCell ref="W16:W27"/>
    <mergeCell ref="X16:X27"/>
    <mergeCell ref="Y16:Y27"/>
    <mergeCell ref="Z16:Z27"/>
    <mergeCell ref="Y28:Y39"/>
    <mergeCell ref="S28:S39"/>
    <mergeCell ref="U28:U39"/>
    <mergeCell ref="V28:V39"/>
    <mergeCell ref="W28:W39"/>
    <mergeCell ref="X28:X39"/>
    <mergeCell ref="A28:A39"/>
    <mergeCell ref="B28:B39"/>
    <mergeCell ref="O28:O39"/>
    <mergeCell ref="P28:P39"/>
    <mergeCell ref="Q28:Q39"/>
    <mergeCell ref="AC16:AC27"/>
    <mergeCell ref="AD16:AD27"/>
    <mergeCell ref="AE16:AE27"/>
    <mergeCell ref="AF16:AF27"/>
    <mergeCell ref="AA16:AA27"/>
    <mergeCell ref="AB16:AB27"/>
    <mergeCell ref="AF28:AF39"/>
    <mergeCell ref="A40:A51"/>
    <mergeCell ref="B40:B51"/>
    <mergeCell ref="O40:O51"/>
    <mergeCell ref="P40:P51"/>
    <mergeCell ref="Q40:Q51"/>
    <mergeCell ref="R40:R51"/>
    <mergeCell ref="S40:S51"/>
    <mergeCell ref="U40:U51"/>
    <mergeCell ref="V40:V51"/>
    <mergeCell ref="Z28:Z39"/>
    <mergeCell ref="AA28:AA39"/>
    <mergeCell ref="AB28:AB39"/>
    <mergeCell ref="AC28:AC39"/>
    <mergeCell ref="AD28:AD39"/>
    <mergeCell ref="AE28:AE39"/>
    <mergeCell ref="AC40:AC51"/>
    <mergeCell ref="AD40:AD51"/>
    <mergeCell ref="AE40:AE51"/>
    <mergeCell ref="AF40:AF51"/>
    <mergeCell ref="A79:B79"/>
    <mergeCell ref="W40:W51"/>
    <mergeCell ref="X40:X51"/>
    <mergeCell ref="Y40:Y51"/>
    <mergeCell ref="Z40:Z51"/>
    <mergeCell ref="AA40:AA51"/>
    <mergeCell ref="AB40:AB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Plani i punes</vt:lpstr>
      <vt:lpstr>Buxheti i konsultimeve </vt:lpstr>
      <vt:lpstr>Buxheti vjetor</vt:lpstr>
      <vt:lpstr>Plani punes i detaj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Albert Kasi</cp:lastModifiedBy>
  <cp:lastPrinted>2024-12-23T11:21:33Z</cp:lastPrinted>
  <dcterms:created xsi:type="dcterms:W3CDTF">2020-04-26T12:56:17Z</dcterms:created>
  <dcterms:modified xsi:type="dcterms:W3CDTF">2025-03-19T19:11:22Z</dcterms:modified>
</cp:coreProperties>
</file>