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.b 2023\"/>
    </mc:Choice>
  </mc:AlternateContent>
  <xr:revisionPtr revIDLastSave="0" documentId="13_ncr:1_{D1BACC63-EBC4-4E6A-A36C-F6EA2F25E0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lani i punes" sheetId="1" r:id="rId1"/>
    <sheet name="Buxheti i konsultimeve " sheetId="2" r:id="rId2"/>
    <sheet name="Buxheti vjetor" sheetId="3" r:id="rId3"/>
    <sheet name="Plani punes i detaj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F58" i="2" l="1"/>
  <c r="G58" i="2"/>
  <c r="H58" i="2"/>
  <c r="I58" i="2"/>
  <c r="J58" i="2"/>
  <c r="K58" i="2"/>
  <c r="L58" i="2"/>
  <c r="M58" i="2"/>
  <c r="N58" i="2"/>
  <c r="O58" i="2"/>
  <c r="P58" i="2"/>
  <c r="AF16" i="4"/>
  <c r="AF28" i="4"/>
  <c r="E58" i="2"/>
  <c r="AF4" i="4"/>
  <c r="AF54" i="4"/>
  <c r="E13" i="3" l="1"/>
  <c r="AE75" i="4"/>
  <c r="AD75" i="4"/>
  <c r="AC75" i="4"/>
  <c r="AB75" i="4"/>
  <c r="AA75" i="4"/>
  <c r="Z75" i="4"/>
  <c r="Y75" i="4"/>
  <c r="X75" i="4"/>
  <c r="W75" i="4"/>
  <c r="V75" i="4"/>
  <c r="U75" i="4"/>
  <c r="S75" i="4"/>
  <c r="R75" i="4"/>
  <c r="Q75" i="4"/>
  <c r="P75" i="4"/>
  <c r="AF74" i="4"/>
  <c r="AF73" i="4"/>
  <c r="AF72" i="4"/>
  <c r="AF71" i="4"/>
  <c r="AF70" i="4"/>
  <c r="AF69" i="4"/>
  <c r="AF68" i="4"/>
  <c r="AF67" i="4"/>
  <c r="AF66" i="4"/>
  <c r="AF64" i="4"/>
  <c r="AF63" i="4"/>
  <c r="AF61" i="4"/>
  <c r="AF60" i="4"/>
  <c r="AF59" i="4"/>
  <c r="AF57" i="4"/>
  <c r="AF56" i="4"/>
  <c r="AF53" i="4"/>
  <c r="AF52" i="4"/>
  <c r="AF40" i="4"/>
  <c r="O40" i="4"/>
  <c r="O16" i="4"/>
  <c r="O4" i="4"/>
  <c r="E45" i="3"/>
  <c r="E44" i="3"/>
  <c r="E43" i="3"/>
  <c r="E27" i="3"/>
  <c r="E38" i="3" s="1"/>
  <c r="E8" i="3"/>
  <c r="E7" i="3"/>
  <c r="E6" i="3"/>
  <c r="E5" i="3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58" i="2" l="1"/>
  <c r="AF75" i="4"/>
  <c r="E3" i="3"/>
  <c r="E34" i="3" s="1"/>
  <c r="E37" i="3"/>
  <c r="E47" i="3" s="1"/>
  <c r="F38" i="3" l="1"/>
  <c r="F39" i="3"/>
  <c r="F46" i="3"/>
  <c r="F44" i="3"/>
  <c r="F45" i="3"/>
  <c r="F43" i="3"/>
  <c r="F42" i="3"/>
  <c r="F37" i="3"/>
</calcChain>
</file>

<file path=xl/sharedStrings.xml><?xml version="1.0" encoding="utf-8"?>
<sst xmlns="http://schemas.openxmlformats.org/spreadsheetml/2006/main" count="366" uniqueCount="243">
  <si>
    <t>PLANI I VENDIM-MARRJES (shqyrtim+miratim)</t>
  </si>
  <si>
    <t>V</t>
  </si>
  <si>
    <t>Nr</t>
  </si>
  <si>
    <t>Muaji</t>
  </si>
  <si>
    <t>Roli</t>
  </si>
  <si>
    <t>ROLI</t>
  </si>
  <si>
    <t>P</t>
  </si>
  <si>
    <t>M</t>
  </si>
  <si>
    <t>Miratim i Planit zhvillimor (ekonomik, social, kultures, zhvillimit te strukturave komunitare etj)</t>
  </si>
  <si>
    <t>Akte individuale (ndihma ekonomike, bursa etj)</t>
  </si>
  <si>
    <t>Emertesa (psh, rrugesh), Tituj nderi (psh, qyetar nderi etj), Ceremoni</t>
  </si>
  <si>
    <t>Janar</t>
  </si>
  <si>
    <t>Shqyrtim dhe miratim i raportit për vlerësimet dhe parashikimet afatmesme të të ardhurave</t>
  </si>
  <si>
    <t>Miratimi i ndihmave ekonomike</t>
  </si>
  <si>
    <t>Shkurt</t>
  </si>
  <si>
    <t>Mars</t>
  </si>
  <si>
    <t>Anketimi vjetor per vleresimin nga komuniteti të punës dhe rezultateve të Këshillit</t>
  </si>
  <si>
    <t>Prill</t>
  </si>
  <si>
    <t>Maj</t>
  </si>
  <si>
    <t>Ceremoni dhenje titull nderi</t>
  </si>
  <si>
    <t>Qershor</t>
  </si>
  <si>
    <t>Monitorimi i zbatimit te buxhetit 4-mujor</t>
  </si>
  <si>
    <t>Pjesëmarrje ne konferenca e aktivitete të ngjashme</t>
  </si>
  <si>
    <t>Vizite studimore ne Shqiperi</t>
  </si>
  <si>
    <t>Korrik</t>
  </si>
  <si>
    <t>Emision ne median vendore dhe online</t>
  </si>
  <si>
    <t>Gusht</t>
  </si>
  <si>
    <t>Shtator</t>
  </si>
  <si>
    <t>Hartimi i planit vjetor i vendimarrjes së Këshillit (ligji 146/2014, neni 16/b)</t>
  </si>
  <si>
    <t>Vizite studimore jashte vendi</t>
  </si>
  <si>
    <t>Tetor</t>
  </si>
  <si>
    <t>Monitorimi i realizmit te 8-mujorit te te ardhurave</t>
  </si>
  <si>
    <t>Nentor</t>
  </si>
  <si>
    <t>Dhjetor</t>
  </si>
  <si>
    <t>Miratimi i dokumentit të PBA-së përfundimtare dhe buxhetit vjetor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</si>
  <si>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</si>
  <si>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</si>
  <si>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</si>
  <si>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</si>
  <si>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</si>
  <si>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</si>
  <si>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</si>
  <si>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</si>
  <si>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</si>
  <si>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</si>
  <si>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</si>
  <si>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</si>
  <si>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</si>
  <si>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</si>
  <si>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</si>
  <si>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</si>
  <si>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</si>
  <si>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</si>
  <si>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</si>
  <si>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</si>
  <si>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</si>
  <si>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</si>
  <si>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</si>
  <si>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</si>
  <si>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</si>
  <si>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</si>
  <si>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 xml:space="preserve">Paketa fiskale </t>
  </si>
  <si>
    <t>Ndryshim buxheti</t>
  </si>
  <si>
    <t>Takse e perkohshme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</si>
  <si>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</si>
  <si>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</si>
  <si>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</si>
  <si>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Miratimi i planit te sherbimit publik per secilin prej  sherbimeve publike bashkiake</t>
  </si>
  <si>
    <t>Konsultim per planin strategjik te bashkise (miratim apo rishikim)</t>
  </si>
  <si>
    <t>Konsultim per planin e pergjithshem vendor apo ndryshimet e tij (ligji nr. 107/2014)</t>
  </si>
  <si>
    <t>Degjese publike me OJF/ndertues etj</t>
  </si>
  <si>
    <t xml:space="preserve">TOTALI I SHPENZIMEVE 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</si>
  <si>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</si>
  <si>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</si>
  <si>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</si>
  <si>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</si>
  <si>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</si>
  <si>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</si>
  <si>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Specialist Jurist, page, sigurime shoqerore</t>
  </si>
  <si>
    <t>Specialist Ekonomist, page, sigurime shoqerore</t>
  </si>
  <si>
    <t>Specialist Marredhenjeve me Publikun,  page, sigurime shoqerore</t>
  </si>
  <si>
    <t>Shpenzimet sipas Plani I punes I detajuar ne shpenzime ( detajuar ne sheet tjeter )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</si>
  <si>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</si>
  <si>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</si>
  <si>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</si>
  <si>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</si>
  <si>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</si>
  <si>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</si>
  <si>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</si>
  <si>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</si>
  <si>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</si>
  <si>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</si>
  <si>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</si>
  <si>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</si>
  <si>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</si>
  <si>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</si>
  <si>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</si>
  <si>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</si>
  <si>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</si>
  <si>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t>Nr.</t>
  </si>
  <si>
    <t>Investime</t>
  </si>
  <si>
    <r>
      <t xml:space="preserve">Pajisje zyre </t>
    </r>
    <r>
      <rPr>
        <sz val="10"/>
        <color rgb="FF3366FF"/>
        <rFont val="Times New Roman"/>
        <family val="1"/>
      </rPr>
      <t>(rafte)</t>
    </r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</si>
  <si>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</si>
  <si>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</si>
  <si>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</si>
  <si>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</si>
  <si>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>Emertimi i kategorive te shpenzimeve</t>
  </si>
  <si>
    <t>%</t>
  </si>
  <si>
    <t>Paga, shperblime, sigurime, Kompensimet e shpenzimeve</t>
  </si>
  <si>
    <t>Infrastrukturë, Logjistikë, Materiale, ITC</t>
  </si>
  <si>
    <t>Aktivitete te përfaqësimit institucional të Këshillit, Dhuratat</t>
  </si>
  <si>
    <t>Shpenzime per ekspertize me kohe te pjesshme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</si>
  <si>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</si>
  <si>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</si>
  <si>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</si>
  <si>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</si>
  <si>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</si>
  <si>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</si>
  <si>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</si>
  <si>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</si>
  <si>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</si>
  <si>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Plani i punes</t>
  </si>
  <si>
    <t>Pershkrimi I aktivitetit</t>
  </si>
  <si>
    <t>Periudha</t>
  </si>
  <si>
    <t>Shpenzime</t>
  </si>
  <si>
    <t>Konsulence nga eksperte</t>
  </si>
  <si>
    <t>Boje printer/fotokopje</t>
  </si>
  <si>
    <t>Shpenzime pritje percjellje</t>
  </si>
  <si>
    <t>Uje, Pije joalkolike</t>
  </si>
  <si>
    <r>
      <t>Mbledhje Keshilli</t>
    </r>
    <r>
      <rPr>
        <sz val="10"/>
        <color rgb="FF0000FF"/>
        <rFont val="Times New Roman"/>
        <family val="1"/>
      </rPr>
      <t xml:space="preserve"> -16
(12, cdo muaj+3 - ne 4 raste ku  mbahen 2 mbledhje ne muaj)</t>
    </r>
  </si>
  <si>
    <t>Takimi vjetor i keshillit me qytetaret per prezantimin e raportit te veprimtarise vjetore (llogaridhenja)</t>
  </si>
  <si>
    <t>Ndjekja e  mbledhjeve konstituse te Kryesive te Fshatrave dhe Keshillave Komunitare ne Lagje ( ne te gjitha gjitha NjA-te, transporti ne varesi te km per cdo   NjA)</t>
  </si>
  <si>
    <t>Pjesemarrje ne festa e ngajrje vendore</t>
  </si>
  <si>
    <t xml:space="preserve">Pritje e delegacionit nga keshilla homologe </t>
  </si>
  <si>
    <t>Emision ne median vendore (dy ne vit)</t>
  </si>
  <si>
    <t>Hartimi i buxheti vjetori te KB</t>
  </si>
  <si>
    <t>Hartim i Planit vjetor te vendimarrjes së Këshillit (ligji 146/2014, neni 16/b)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</si>
  <si>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</si>
  <si>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 </t>
  </si>
  <si>
    <t>Hartim i Planin dy vjecar per trajnimin e Këshilltarët</t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</si>
  <si>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</si>
  <si>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</si>
  <si>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</si>
  <si>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</si>
  <si>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</si>
  <si>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t>Këshilli Bashkiak Gjirokastër</t>
  </si>
  <si>
    <t>Përshkrimi i Aktivitetit</t>
  </si>
  <si>
    <t>Përmbledhëse</t>
  </si>
  <si>
    <t>Mbledhje Këshilli (gjithësj 14=12+4, një mbledhje çdo muaj + 2 muaj ku mbahen 2 mbledhje në muaj)</t>
  </si>
  <si>
    <t>Takime me komunitetin, konsultime (7 NjA): buxhet (çdo NjA+ komuniteti biznesit+OJF), ndryshim buxheti (1 konsultim në qytet dhe 1 konsultim në zonën gjeografike që efektohet nga ndryshimi); paketë fiskale (çdo NjA+ komuniteti biznesit+OJF); Plani i taksës së përkohshme (sëpaku 3 konsultime të kryera në një periudhë jo më pak se pesë muaj- ligji 68/2017, neni 13); shitje, blerje e dhënje me qera (1 në qytet dhe në 1 në NjA ku ndodhet prona); norma e standarte e rregullore të shërbimeve dhe fuksioneve të tjera ligjore (sipas grupit të interesit dhe shtrirjes se sherbimit); planet  e sherbimeve (p.sh, plani social: 1 konsultim në secilën NjA + 3 me grupe interesi)</t>
  </si>
  <si>
    <t>Trajnime: të Këshilltarëve (4 gjithësej në vit, 3 me fond jo të këshillit dhe 1 me fond te Këshillit); Trajnime të Sekretariatit (6 gjithësej në vit, 6 me fond  këshillit )</t>
  </si>
  <si>
    <t>Pjesëmarrje në konferenca e aktivitete të ngjashme (5 në vit)</t>
  </si>
  <si>
    <t>Ceremoni dhënje titull nderi (6, kryesisht në qershor, nëntor)</t>
  </si>
  <si>
    <t>Pritje e delegacionit nga këshilla homologe (2)</t>
  </si>
  <si>
    <t>Emision në median vendore (2) dhe median online (2)</t>
  </si>
  <si>
    <t>Përfaqesim institucional i Këshillit në ngjarje, psh festa vendore, ngjarje ku ftohet Këshilli</t>
  </si>
  <si>
    <t>Pjesëmarrje në organet drejtuese të agjencive ku Këshilli është anëtar apo perfaqesohet</t>
  </si>
  <si>
    <t xml:space="preserve">Monitorim, hetim, auditim i njesive shpenzuese të varesisë së Bashkisë, </t>
  </si>
  <si>
    <t>Hartim i dokumenteve planifikues e rregullator te KB: buxheti vjetori, plani vjetori i vendim-marrjes, plani i komunikimit me publikun, rregulla të funksionimit të KB</t>
  </si>
  <si>
    <t>Nxitje e mbështetje e iniciativave të komunitetit: iniciativa qytetare legjislative</t>
  </si>
  <si>
    <t>Mbledhje e Këshillt</t>
  </si>
  <si>
    <t>Mbledhje Komisionit të Përhershem e Mikse (mesatarish 2 mbledhje komisionesh në muaj)</t>
  </si>
  <si>
    <t>Ceremoni dhenje titull nderi (3)</t>
  </si>
  <si>
    <t xml:space="preserve">Pjesëmarrje në konferenca e aktivitete të ngjashme </t>
  </si>
  <si>
    <t>Pritje e delegacionit nga këshilla homologe</t>
  </si>
  <si>
    <t xml:space="preserve">Përshkrimi i aktiviteteve </t>
  </si>
  <si>
    <t>Miratim i normave, standarteve dhe rregullores së shërbimeve publike</t>
  </si>
  <si>
    <t>Konsultime me komunitetit për çështjen e: paketës fiskale apo ndryshim (7 NjA + 1 biznesi+1 OJF), shitje, blerje e dhënje me qera, norma e standarte të shërbimeve pubike dhe funksioneve te tjera ligjore.</t>
  </si>
  <si>
    <t>Trajnime të sekretariatit me fond të këshillit</t>
  </si>
  <si>
    <t>Trajnime të këshilltarëve me fond jo të këshillit</t>
  </si>
  <si>
    <t>Planin vjetor i komunikimit dhe konsultimit me publikun.</t>
  </si>
  <si>
    <t>Miratim i normave, standarteve dhe rregullores së shërbimeve administrative (taksave, ankesave etj)</t>
  </si>
  <si>
    <t>Miratim i Planit te shërbimit publik  (mbetjeve, ujit, rrugëve, ndriçimit, pyjeve, kanaleve kulluese, etj)</t>
  </si>
  <si>
    <t>Miratim i Planit të shërbimit të qeverisë (buxhet, fiskal, asete, BNj, huamarrje, qeverisë elektronike,etj)</t>
  </si>
  <si>
    <t>Raport për zbatim të strategjisë, planit sektorial apo horizontal (buxhetit, fiskal, PPV, mbetjeve, ujit, etj)</t>
  </si>
  <si>
    <t>Raport për performancën e shërbimit, ndërmarrjes, institucionit, qendrës, agjencisë</t>
  </si>
  <si>
    <t>Raport për performancën e qeverisjes bashkiake, ankesa e kërkesa, konsultime, transparenca etj</t>
  </si>
  <si>
    <t xml:space="preserve">Shqyrtim i projekt buxhetit (sipas etapave të miratimit të buxhetit), Shqyrtim i planit fiskal dhe zbatimit </t>
  </si>
  <si>
    <t>Dëgjesë publike në mbledhjen e këshillit apo komisionit të KB</t>
  </si>
  <si>
    <t xml:space="preserve">Paraqitja e raportit për akivitetin financiar dhe zbatimin e buxhetit vjetor të vitit paraardhës </t>
  </si>
  <si>
    <t>Shqyrtim dhe miratim i projekt dokumentit të programit buxhetor afatmesëm</t>
  </si>
  <si>
    <t>Miratimi i raportit vjetor të konsoliduar</t>
  </si>
  <si>
    <t>Shqyrtim dhe miratim i projektit të parë të programit buxhetor afatmesëm</t>
  </si>
  <si>
    <t>Dorëzimi i dokumentit dhe njohja e Këshillit me projektin e PBA dhe buxhetin vjetor</t>
  </si>
  <si>
    <t>Përfaqesim institucional i Këshillit:</t>
  </si>
  <si>
    <t>Hartimi i planit te trajnimit për keshilltarë</t>
  </si>
  <si>
    <t>Ceremoni dhënje titull nderi (3)</t>
  </si>
  <si>
    <t>Vendim-marrës</t>
  </si>
  <si>
    <t>Perfaqësues</t>
  </si>
  <si>
    <t>Mbikqyrës</t>
  </si>
  <si>
    <t>Pjesëmarrje ne konferenca e aktivitete të ngjashme (pesë në vit)</t>
  </si>
  <si>
    <t>Vlera vjen nga sheet Plani i punes detajuar</t>
  </si>
  <si>
    <t>Vlera vjen nga sheet Plani  i konsultimeve</t>
  </si>
  <si>
    <r>
      <t>Ekspertize</t>
    </r>
    <r>
      <rPr>
        <sz val="10"/>
        <color rgb="FF3366FF"/>
        <rFont val="Times New Roman"/>
        <family val="1"/>
      </rPr>
      <t xml:space="preserve"> </t>
    </r>
  </si>
  <si>
    <t xml:space="preserve">Kompjuter zyre </t>
  </si>
  <si>
    <t>Këshilli Bashkiak Gjirokastër
BUXHETI VJETOR -draft</t>
  </si>
  <si>
    <t>Raport I Drejtorisë së bujqësisë dhe Pyjeve.</t>
  </si>
  <si>
    <t>Raport  I Drejtorisë se Urbanistikës</t>
  </si>
  <si>
    <t>Miratim I projekt dokumentit  te PBA-se.</t>
  </si>
  <si>
    <t>Miratim I Tavaneve Perfundimtare te shpenzimimeve te PBA-se ne nivel programi.</t>
  </si>
  <si>
    <t>Raport I Drejtorise se Mbrojtjes nga Zjarri dhe Shpetimi per masat e marra per  mbrojtjen nga zjarri ne stinen e veres.</t>
  </si>
  <si>
    <t>Finalizim I projektit te PBA-se te rishikuar dhe publikimi I tij.</t>
  </si>
  <si>
    <t>Raportim I Drejtorise se te Ardhurave, Lejeve dhe licensave.</t>
  </si>
  <si>
    <t>Raporti vjetor I veprimtarise se Keshillit Bashkiak.</t>
  </si>
  <si>
    <t>Miratim I Dokumentit te PBA-se  perfundimtare dhe Projek/Buxhetit per vitin 2024</t>
  </si>
  <si>
    <t>Shkëmbim eksperience (në Shqipëri 1, jashtë Shqiperie 0)</t>
  </si>
  <si>
    <t>Ndryshimet klimatike dhe ndikimi i tyre ne rajonin tone(ne bashkepunim me Universitetin Gjirokaster)</t>
  </si>
  <si>
    <t>Ngritje kapacitetesh (Trajnime e seminare, workshope, shkëmbimet e eksperiencave, pjesemarrje ne konferenca, abonime, trajnime informuese pas konstituimit te mandatit 2023-2027)</t>
  </si>
  <si>
    <t xml:space="preserve">Pjesemarrja, Komunikimin, Informimi i publikut , Fushate informuese ne mediat lokale(Seancat e konsultimit me bashkësinë, Aktivitete në komunitet, transparenca e informimi, botimet) </t>
  </si>
  <si>
    <t>Trajnime informuese  pas konstituimit te mandatit 2023-2027 nw bashkepunim me Bashki te Forta</t>
  </si>
  <si>
    <t xml:space="preserve">Bashkefinancim per fushata informuese  dhe komunikim me publikun. </t>
  </si>
  <si>
    <t>PLANI I PUNËS -për vitin 2024</t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</si>
  <si>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</si>
  <si>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t>Trajnime te Këshilltarëve ne bashkepunim me BtF  me fond te keshillit</t>
  </si>
  <si>
    <t>Printer/</t>
  </si>
  <si>
    <t>Shpenzime transporti</t>
  </si>
  <si>
    <t>Mbledhjet e Komisioneve të Përhërshëm të: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</si>
  <si>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te Perhershem te: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</si>
  <si>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të Përhershëm të: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</si>
  <si>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të Perhershem të: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</si>
  <si>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të Përhershëm te: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</si>
  <si>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te Perhershëm te: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</si>
  <si>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te Përhershëm të: 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</si>
  <si>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Mbledhjet e Komisioneve te Përhershëm të:  1.Komisioni I Financave, B 1.Komisioni I Financave, Buxhetit; 2;Komisioni I Shërbimeve publike , Transportit dhe Mjedisit; 3.Komisioni iShëndetësisë, Mirëqenies Sociale , Rinisë dhe Barazisë Gjinore; 4.Komisioni i Kulturës,Arsimit, Sporteve, Dhënies së Titujve të Nderit</t>
  </si>
  <si>
    <t>Fushate informimi  në median vendore dhe online</t>
  </si>
  <si>
    <t>Konsultime me komunitetit per çështjen e: Diskutimi i PBA 2025-2027dhe Projekt Akti i Paketes fiskale  (4 gjithesejt;3 NjA + 1 biznesi),  norma e standarte të shërbimeve pubike dhe fuksioneve të tjera ligjore (4 gjithesejt 2 NJA +2 ne qytetin e Gjirokastres)</t>
  </si>
  <si>
    <t xml:space="preserve">Konsultime me komunitetit për çështjen të: Për tërheqjen e prioriteteve te komunitetit për PBA 2025-2027,  (4 konsulktime gjithesej; 1 ne qytetin e Gjirokastres me komunitetin rom dhe grupe te tjera te margjinalizuara + 3 ne NJA). shitje, blerje e dhënje me qera, norma e standarte të shërbimeve pubike dhe fuksioneve të tjera ligjore.  (4 konsultime gjithesejt 1 ne qytetin e Gjirokastres +3 ne njesite administrative), </t>
  </si>
  <si>
    <t>Vizite studimore ne Shqiperi/Shkoder</t>
  </si>
  <si>
    <t> Fushate informuse dhe komunikim me publikun ne median vendore apo rajonale</t>
  </si>
  <si>
    <t>Konsultime me komunitetit për çeshtjen e:  për tërheqjen e prioriteteve te komunitetit  për PBA 2025-2027 (4 konsultime gjithesejt; 1 ne qytetin e Gjirokastres + 2 ne NJA+1 OJF)</t>
  </si>
  <si>
    <t>Trajnime te Këshilltarëve (dy ne vit jo me fond te keshillit)</t>
  </si>
  <si>
    <t>Trajnime te Sekretariatit  (gjashte  në vit)</t>
  </si>
  <si>
    <r>
      <rPr>
        <b/>
        <sz val="10"/>
        <rFont val="Times New Roman"/>
        <family val="1"/>
      </rPr>
      <t xml:space="preserve">Takime me komunitetin, konsultimet jo te kerkuar nga ligji: </t>
    </r>
    <r>
      <rPr>
        <sz val="10"/>
        <rFont val="Times New Roman"/>
        <family val="1"/>
      </rPr>
      <t xml:space="preserve">
plani strategjik, 
plane sektorial (plani i mbetjeve 2 konsultime general+ nga 1 per NjA ku zgjerohet sherbimi_
Plani social 
Plani urban
Plani per rruget, etj (sipas parashikimeve per vitin)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 planet ne proces hartimi dhe qe planifikohen te miratohen ne 2024
</t>
    </r>
    <r>
      <rPr>
        <sz val="10"/>
        <color rgb="FF0000FF"/>
        <rFont val="Times New Roman"/>
        <family val="1"/>
      </rPr>
      <t>Iniciativa qytetare (ligji 139/2015, neni 20)</t>
    </r>
  </si>
  <si>
    <r>
      <rPr>
        <b/>
        <sz val="10"/>
        <rFont val="Times New Roman"/>
        <family val="1"/>
      </rPr>
      <t>Takime me komunitetin, konsultimet kerkuar nga ligji:</t>
    </r>
    <r>
      <rPr>
        <sz val="10"/>
        <rFont val="Times New Roman"/>
        <family val="1"/>
      </rPr>
      <t xml:space="preserve">
buxhet, 
ndryshim buxheti,  
pakete fiskale- per cdo NjA dhe me biznesin, 
shitje, blerje e dhenje me qera, 
norma e standarte te sherbimeve pubike dhe fuksioneve te tjera ligjore.
(Buxheti- cdo NjA+ komuniteti biznesit+OJF;
P fiskale- cdo NjA+ komuniteti biznesit+OJF;
ndryshim buxheti - 1 konsultim ne qytet dhe 1 konsultim ne zonen gjeografike qe efektohet nga ndryshimi;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rregulloret dhe standartet e sherbimeve publike ne proces hartimi dhe qe planifikohen te miratohen ne 2024
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projekte e planifikuar ne 2020 dhe qe kerkojne shpronesim </t>
    </r>
  </si>
  <si>
    <t>Konsultime me komunitetit për çështjen e: shitje, blerje e dhënje me qera, norma e standarte të shërbimeve pubike dhe fuksioneve të tjera ligjore. (9 Gjithesejt; 1 ne Qytetin e Gjirokastres +6 NjA  + 1 biznesi+1 OJF)</t>
  </si>
  <si>
    <t>Konsultime me komunitetit për çeshtjen e: Diskutimi i PBA 2025-2027dhe Projekt Akti i Paketes fiskale  (9 gjithesejt;  6 NjA + 2 ne qytetin e Gjirokastres+1 OJF), shitje, blerje e dhënje me qera, norma e standarte të shërbimeve pubike dhe fuksioneve të tjera ligjore</t>
  </si>
  <si>
    <t>Konsultime me komunitetit për çeshtjen e: Ndryshim buxheti (2 gjithesejt; 1 ne qytetin e Gjirokastres +1NJA)</t>
  </si>
  <si>
    <t>Buxheti I Këshillit të Bashkise Gjirokastër të detajuar sipas zerave te shpenzimeve sipas natyres</t>
  </si>
  <si>
    <t>Raport i Drejtorisë së Emergjencave Civile për realizimin e Planit Vjetor Të EC</t>
  </si>
  <si>
    <t>Raport I Drejtorise se Arsimit per masat  që duhen marrë për vitin shkollor 2024-2025.</t>
  </si>
  <si>
    <t>Raport I Drejtorisë së Sherbimeve Komunitare dhe Utilitare per 6 mujorin  2024.</t>
  </si>
  <si>
    <t>Analizë E Drejtorise se Pyjeve dhe Kullotave pë r masat e marra per sezonin dimeror .</t>
  </si>
  <si>
    <t>Raport I punëve të kryera në mbështetje të fermerëve/inventari dhe situata e lerave per sezonin veror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</si>
</sst>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3366FF"/>
      <name val="Times New Roman"/>
      <family val="1"/>
    </font>
    <font>
      <sz val="12"/>
      <color rgb="FF0000FF"/>
      <name val="Times New Roman"/>
      <family val="1"/>
    </font>
    <font>
      <sz val="12"/>
      <color rgb="FF538DD5"/>
      <name val="Times New Roman"/>
      <family val="1"/>
    </font>
    <font>
      <sz val="11"/>
      <color theme="1"/>
      <name val="Times New Roman"/>
      <family val="1"/>
    </font>
    <font>
      <sz val="12"/>
      <color rgb="FF3366FF"/>
      <name val="Times New Roman"/>
      <family val="1"/>
    </font>
    <font>
      <b/>
      <sz val="12"/>
      <color rgb="FF3366FF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rgb="FF3366FF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8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8" borderId="14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8" borderId="11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vertical="center" wrapText="1"/>
    </xf>
    <xf numFmtId="0" fontId="14" fillId="8" borderId="16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8" fillId="8" borderId="22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12" fillId="8" borderId="16" xfId="0" applyFont="1" applyFill="1" applyBorder="1" applyAlignment="1">
      <alignment vertical="center"/>
    </xf>
    <xf numFmtId="0" fontId="15" fillId="8" borderId="23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0" fontId="15" fillId="9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2" fillId="8" borderId="26" xfId="0" applyFont="1" applyFill="1" applyBorder="1" applyAlignment="1">
      <alignment vertical="center" wrapText="1"/>
    </xf>
    <xf numFmtId="0" fontId="12" fillId="8" borderId="25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8" borderId="1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10" borderId="31" xfId="0" applyFont="1" applyFill="1" applyBorder="1" applyAlignment="1">
      <alignment vertical="center"/>
    </xf>
    <xf numFmtId="0" fontId="23" fillId="10" borderId="32" xfId="0" applyFont="1" applyFill="1" applyBorder="1" applyAlignment="1">
      <alignment vertical="center"/>
    </xf>
    <xf numFmtId="3" fontId="23" fillId="10" borderId="32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10" borderId="35" xfId="0" applyFont="1" applyFill="1" applyBorder="1" applyAlignment="1">
      <alignment vertical="center" wrapText="1"/>
    </xf>
    <xf numFmtId="0" fontId="25" fillId="10" borderId="18" xfId="0" applyFont="1" applyFill="1" applyBorder="1" applyAlignment="1">
      <alignment vertical="center" wrapText="1"/>
    </xf>
    <xf numFmtId="0" fontId="25" fillId="10" borderId="36" xfId="0" applyFont="1" applyFill="1" applyBorder="1" applyAlignment="1">
      <alignment vertical="center" wrapText="1"/>
    </xf>
    <xf numFmtId="3" fontId="25" fillId="10" borderId="36" xfId="0" applyNumberFormat="1" applyFont="1" applyFill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6" fillId="0" borderId="41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1" fillId="12" borderId="16" xfId="0" applyFont="1" applyFill="1" applyBorder="1" applyAlignment="1">
      <alignment vertical="center"/>
    </xf>
    <xf numFmtId="0" fontId="26" fillId="0" borderId="46" xfId="0" applyFont="1" applyBorder="1" applyAlignment="1">
      <alignment vertical="center" wrapText="1"/>
    </xf>
    <xf numFmtId="0" fontId="21" fillId="0" borderId="23" xfId="0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0" fontId="21" fillId="12" borderId="23" xfId="0" applyFont="1" applyFill="1" applyBorder="1" applyAlignment="1">
      <alignment vertical="center"/>
    </xf>
    <xf numFmtId="164" fontId="23" fillId="0" borderId="0" xfId="1" applyNumberFormat="1" applyFont="1" applyAlignment="1">
      <alignment horizontal="center" vertical="center"/>
    </xf>
    <xf numFmtId="164" fontId="25" fillId="13" borderId="48" xfId="1" applyNumberFormat="1" applyFont="1" applyFill="1" applyBorder="1" applyAlignment="1">
      <alignment vertical="center"/>
    </xf>
    <xf numFmtId="3" fontId="25" fillId="13" borderId="48" xfId="1" applyNumberFormat="1" applyFont="1" applyFill="1" applyBorder="1" applyAlignment="1">
      <alignment vertical="center"/>
    </xf>
    <xf numFmtId="164" fontId="25" fillId="13" borderId="3" xfId="1" applyNumberFormat="1" applyFont="1" applyFill="1" applyBorder="1" applyAlignment="1">
      <alignment vertical="center"/>
    </xf>
    <xf numFmtId="164" fontId="23" fillId="0" borderId="0" xfId="1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1" fillId="0" borderId="0" xfId="0" applyFont="1" applyAlignment="1">
      <alignment horizontal="center" vertical="center" wrapText="1"/>
    </xf>
    <xf numFmtId="164" fontId="21" fillId="0" borderId="0" xfId="1" applyNumberFormat="1" applyFont="1" applyAlignment="1">
      <alignment vertical="center" wrapText="1"/>
    </xf>
    <xf numFmtId="164" fontId="21" fillId="0" borderId="0" xfId="1" applyNumberFormat="1" applyFont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left" vertical="center" wrapText="1"/>
    </xf>
    <xf numFmtId="164" fontId="23" fillId="2" borderId="48" xfId="1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left" vertical="center" wrapText="1"/>
    </xf>
    <xf numFmtId="164" fontId="23" fillId="8" borderId="6" xfId="1" applyNumberFormat="1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64" fontId="21" fillId="0" borderId="13" xfId="1" applyNumberFormat="1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164" fontId="21" fillId="0" borderId="16" xfId="1" applyNumberFormat="1" applyFont="1" applyBorder="1" applyAlignment="1">
      <alignment horizontal="center" vertical="center" wrapText="1"/>
    </xf>
    <xf numFmtId="164" fontId="21" fillId="0" borderId="16" xfId="1" applyNumberFormat="1" applyFont="1" applyBorder="1" applyAlignment="1">
      <alignment horizontal="center" vertical="center"/>
    </xf>
    <xf numFmtId="164" fontId="21" fillId="0" borderId="16" xfId="1" applyNumberFormat="1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164" fontId="21" fillId="0" borderId="16" xfId="1" applyNumberFormat="1" applyFont="1" applyBorder="1" applyAlignment="1">
      <alignment vertical="center" wrapText="1"/>
    </xf>
    <xf numFmtId="0" fontId="28" fillId="0" borderId="52" xfId="0" applyFont="1" applyBorder="1" applyAlignment="1">
      <alignment vertical="center"/>
    </xf>
    <xf numFmtId="0" fontId="23" fillId="8" borderId="51" xfId="0" applyFont="1" applyFill="1" applyBorder="1" applyAlignment="1">
      <alignment horizontal="center" vertical="center"/>
    </xf>
    <xf numFmtId="0" fontId="23" fillId="8" borderId="52" xfId="0" applyFont="1" applyFill="1" applyBorder="1" applyAlignment="1">
      <alignment vertical="center"/>
    </xf>
    <xf numFmtId="0" fontId="21" fillId="11" borderId="16" xfId="0" applyFont="1" applyFill="1" applyBorder="1" applyAlignment="1">
      <alignment horizontal="left" vertical="center" wrapText="1"/>
    </xf>
    <xf numFmtId="0" fontId="21" fillId="11" borderId="23" xfId="0" applyFont="1" applyFill="1" applyBorder="1" applyAlignment="1">
      <alignment horizontal="left" vertical="center" wrapText="1"/>
    </xf>
    <xf numFmtId="164" fontId="21" fillId="0" borderId="23" xfId="1" applyNumberFormat="1" applyFont="1" applyBorder="1" applyAlignment="1">
      <alignment horizontal="center" vertical="center" wrapText="1"/>
    </xf>
    <xf numFmtId="164" fontId="21" fillId="0" borderId="23" xfId="1" applyNumberFormat="1" applyFont="1" applyBorder="1" applyAlignment="1">
      <alignment horizontal="center" vertical="center"/>
    </xf>
    <xf numFmtId="164" fontId="21" fillId="0" borderId="23" xfId="1" applyNumberFormat="1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164" fontId="23" fillId="13" borderId="48" xfId="1" applyNumberFormat="1" applyFont="1" applyFill="1" applyBorder="1" applyAlignment="1">
      <alignment vertical="center" wrapText="1"/>
    </xf>
    <xf numFmtId="164" fontId="23" fillId="13" borderId="48" xfId="1" applyNumberFormat="1" applyFont="1" applyFill="1" applyBorder="1" applyAlignment="1">
      <alignment vertical="center"/>
    </xf>
    <xf numFmtId="0" fontId="23" fillId="13" borderId="3" xfId="0" applyFont="1" applyFill="1" applyBorder="1" applyAlignment="1">
      <alignment vertical="center"/>
    </xf>
    <xf numFmtId="164" fontId="21" fillId="0" borderId="0" xfId="1" applyNumberFormat="1" applyFont="1" applyBorder="1" applyAlignment="1">
      <alignment vertical="center" wrapText="1"/>
    </xf>
    <xf numFmtId="164" fontId="21" fillId="0" borderId="0" xfId="1" applyNumberFormat="1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164" fontId="21" fillId="0" borderId="13" xfId="1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165" fontId="27" fillId="0" borderId="16" xfId="0" applyNumberFormat="1" applyFont="1" applyBorder="1" applyAlignment="1">
      <alignment horizontal="left" vertical="center"/>
    </xf>
    <xf numFmtId="165" fontId="21" fillId="0" borderId="16" xfId="0" applyNumberFormat="1" applyFont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 wrapText="1"/>
    </xf>
    <xf numFmtId="164" fontId="21" fillId="8" borderId="25" xfId="1" applyNumberFormat="1" applyFont="1" applyFill="1" applyBorder="1" applyAlignment="1">
      <alignment vertical="center" wrapText="1"/>
    </xf>
    <xf numFmtId="164" fontId="21" fillId="8" borderId="25" xfId="1" applyNumberFormat="1" applyFont="1" applyFill="1" applyBorder="1" applyAlignment="1">
      <alignment vertical="center"/>
    </xf>
    <xf numFmtId="165" fontId="21" fillId="8" borderId="37" xfId="0" applyNumberFormat="1" applyFont="1" applyFill="1" applyBorder="1" applyAlignment="1">
      <alignment horizontal="left" vertical="center"/>
    </xf>
    <xf numFmtId="166" fontId="9" fillId="14" borderId="0" xfId="1" applyNumberFormat="1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4" fontId="33" fillId="0" borderId="0" xfId="1" applyNumberFormat="1" applyFont="1" applyAlignment="1">
      <alignment horizontal="right" vertical="center" wrapText="1"/>
    </xf>
    <xf numFmtId="0" fontId="23" fillId="13" borderId="49" xfId="0" applyFont="1" applyFill="1" applyBorder="1" applyAlignment="1">
      <alignment horizontal="center" vertical="center" wrapText="1"/>
    </xf>
    <xf numFmtId="164" fontId="23" fillId="13" borderId="3" xfId="1" applyNumberFormat="1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 wrapText="1"/>
    </xf>
    <xf numFmtId="164" fontId="21" fillId="0" borderId="54" xfId="1" applyNumberFormat="1" applyFont="1" applyBorder="1" applyAlignment="1">
      <alignment vertical="center" wrapText="1"/>
    </xf>
    <xf numFmtId="0" fontId="21" fillId="0" borderId="51" xfId="0" applyFont="1" applyBorder="1" applyAlignment="1">
      <alignment horizontal="left" vertical="center" wrapText="1"/>
    </xf>
    <xf numFmtId="164" fontId="21" fillId="0" borderId="52" xfId="1" applyNumberFormat="1" applyFont="1" applyBorder="1" applyAlignment="1">
      <alignment vertical="center" wrapText="1"/>
    </xf>
    <xf numFmtId="0" fontId="33" fillId="0" borderId="51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164" fontId="21" fillId="0" borderId="24" xfId="1" applyNumberFormat="1" applyFont="1" applyBorder="1" applyAlignment="1">
      <alignment vertical="center" wrapText="1"/>
    </xf>
    <xf numFmtId="164" fontId="23" fillId="13" borderId="3" xfId="1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35" xfId="0" applyFont="1" applyFill="1" applyBorder="1" applyAlignment="1">
      <alignment horizontal="center" vertical="center" wrapText="1"/>
    </xf>
    <xf numFmtId="0" fontId="25" fillId="10" borderId="36" xfId="0" applyFont="1" applyFill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13" borderId="21" xfId="0" applyFont="1" applyFill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13" borderId="16" xfId="0" applyFont="1" applyFill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13" borderId="18" xfId="0" applyFont="1" applyFill="1" applyBorder="1" applyAlignment="1">
      <alignment vertical="center"/>
    </xf>
    <xf numFmtId="0" fontId="34" fillId="0" borderId="57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13" borderId="23" xfId="0" applyFont="1" applyFill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13" borderId="22" xfId="0" applyFont="1" applyFill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34" fillId="14" borderId="16" xfId="0" applyFont="1" applyFill="1" applyBorder="1" applyAlignment="1">
      <alignment vertical="center"/>
    </xf>
    <xf numFmtId="0" fontId="34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8" fillId="11" borderId="16" xfId="0" applyFont="1" applyFill="1" applyBorder="1" applyAlignment="1">
      <alignment vertical="center" wrapText="1"/>
    </xf>
    <xf numFmtId="0" fontId="34" fillId="11" borderId="16" xfId="0" applyFont="1" applyFill="1" applyBorder="1" applyAlignment="1">
      <alignment vertical="center" wrapText="1"/>
    </xf>
    <xf numFmtId="0" fontId="21" fillId="11" borderId="16" xfId="0" applyFont="1" applyFill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32" fillId="11" borderId="23" xfId="0" applyFont="1" applyFill="1" applyBorder="1" applyAlignment="1">
      <alignment vertical="center" wrapText="1"/>
    </xf>
    <xf numFmtId="164" fontId="25" fillId="0" borderId="0" xfId="1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12" fillId="12" borderId="21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64" fontId="38" fillId="0" borderId="16" xfId="1" applyNumberFormat="1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64" fontId="21" fillId="4" borderId="13" xfId="1" applyNumberFormat="1" applyFont="1" applyFill="1" applyBorder="1" applyAlignment="1">
      <alignment horizontal="center" vertical="center" wrapText="1"/>
    </xf>
    <xf numFmtId="164" fontId="21" fillId="4" borderId="13" xfId="1" applyNumberFormat="1" applyFont="1" applyFill="1" applyBorder="1" applyAlignment="1">
      <alignment horizontal="center" vertical="center"/>
    </xf>
    <xf numFmtId="164" fontId="21" fillId="4" borderId="13" xfId="1" applyNumberFormat="1" applyFont="1" applyFill="1" applyBorder="1" applyAlignment="1">
      <alignment vertical="center"/>
    </xf>
    <xf numFmtId="0" fontId="21" fillId="4" borderId="50" xfId="0" applyFont="1" applyFill="1" applyBorder="1" applyAlignment="1">
      <alignment vertical="center"/>
    </xf>
    <xf numFmtId="164" fontId="21" fillId="4" borderId="16" xfId="1" applyNumberFormat="1" applyFont="1" applyFill="1" applyBorder="1" applyAlignment="1">
      <alignment horizontal="center" vertical="center" wrapText="1"/>
    </xf>
    <xf numFmtId="164" fontId="21" fillId="4" borderId="16" xfId="1" applyNumberFormat="1" applyFont="1" applyFill="1" applyBorder="1" applyAlignment="1">
      <alignment horizontal="center" vertical="center"/>
    </xf>
    <xf numFmtId="164" fontId="21" fillId="4" borderId="16" xfId="1" applyNumberFormat="1" applyFont="1" applyFill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164" fontId="26" fillId="4" borderId="16" xfId="1" applyNumberFormat="1" applyFont="1" applyFill="1" applyBorder="1" applyAlignment="1">
      <alignment horizontal="left" vertical="center" wrapText="1"/>
    </xf>
    <xf numFmtId="0" fontId="25" fillId="3" borderId="16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 wrapText="1"/>
    </xf>
    <xf numFmtId="0" fontId="34" fillId="3" borderId="16" xfId="0" applyFont="1" applyFill="1" applyBorder="1" applyAlignment="1">
      <alignment vertical="center"/>
    </xf>
    <xf numFmtId="0" fontId="34" fillId="3" borderId="39" xfId="0" applyFont="1" applyFill="1" applyBorder="1" applyAlignment="1">
      <alignment vertical="center"/>
    </xf>
    <xf numFmtId="3" fontId="34" fillId="3" borderId="16" xfId="0" applyNumberFormat="1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34" fillId="3" borderId="21" xfId="0" applyFont="1" applyFill="1" applyBorder="1" applyAlignment="1">
      <alignment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top" wrapText="1"/>
    </xf>
    <xf numFmtId="0" fontId="12" fillId="9" borderId="58" xfId="0" applyFont="1" applyFill="1" applyBorder="1" applyAlignment="1">
      <alignment vertical="center" wrapText="1"/>
    </xf>
    <xf numFmtId="0" fontId="18" fillId="0" borderId="59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8" fillId="14" borderId="22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vertical="center" wrapText="1"/>
    </xf>
    <xf numFmtId="0" fontId="3" fillId="14" borderId="0" xfId="0" applyFont="1" applyFill="1" applyAlignment="1">
      <alignment vertical="center"/>
    </xf>
    <xf numFmtId="0" fontId="6" fillId="14" borderId="0" xfId="0" applyFont="1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5" fillId="9" borderId="59" xfId="0" applyFont="1" applyFill="1" applyBorder="1" applyAlignment="1">
      <alignment vertical="center" wrapText="1"/>
    </xf>
    <xf numFmtId="0" fontId="8" fillId="14" borderId="15" xfId="0" applyFont="1" applyFill="1" applyBorder="1" applyAlignment="1">
      <alignment horizontal="center" vertical="center"/>
    </xf>
    <xf numFmtId="3" fontId="21" fillId="14" borderId="21" xfId="0" applyNumberFormat="1" applyFont="1" applyFill="1" applyBorder="1" applyAlignment="1">
      <alignment vertical="center"/>
    </xf>
    <xf numFmtId="3" fontId="21" fillId="14" borderId="16" xfId="0" applyNumberFormat="1" applyFont="1" applyFill="1" applyBorder="1" applyAlignment="1">
      <alignment vertical="center"/>
    </xf>
    <xf numFmtId="3" fontId="21" fillId="14" borderId="23" xfId="0" applyNumberFormat="1" applyFont="1" applyFill="1" applyBorder="1" applyAlignment="1">
      <alignment vertical="center"/>
    </xf>
    <xf numFmtId="164" fontId="23" fillId="14" borderId="16" xfId="1" applyNumberFormat="1" applyFont="1" applyFill="1" applyBorder="1" applyAlignment="1">
      <alignment vertical="center"/>
    </xf>
    <xf numFmtId="164" fontId="21" fillId="14" borderId="16" xfId="1" applyNumberFormat="1" applyFont="1" applyFill="1" applyBorder="1" applyAlignment="1">
      <alignment vertical="center"/>
    </xf>
    <xf numFmtId="0" fontId="23" fillId="14" borderId="16" xfId="0" applyFont="1" applyFill="1" applyBorder="1" applyAlignment="1">
      <alignment horizontal="left" vertical="center" wrapText="1"/>
    </xf>
    <xf numFmtId="164" fontId="23" fillId="14" borderId="16" xfId="1" applyNumberFormat="1" applyFont="1" applyFill="1" applyBorder="1" applyAlignment="1">
      <alignment horizontal="center" vertical="center" wrapText="1"/>
    </xf>
    <xf numFmtId="164" fontId="23" fillId="14" borderId="16" xfId="1" applyNumberFormat="1" applyFont="1" applyFill="1" applyBorder="1" applyAlignment="1">
      <alignment horizontal="center" vertical="center"/>
    </xf>
    <xf numFmtId="0" fontId="21" fillId="14" borderId="16" xfId="0" applyFont="1" applyFill="1" applyBorder="1" applyAlignment="1">
      <alignment horizontal="left" vertical="center" wrapText="1"/>
    </xf>
    <xf numFmtId="164" fontId="21" fillId="14" borderId="16" xfId="1" applyNumberFormat="1" applyFont="1" applyFill="1" applyBorder="1" applyAlignment="1">
      <alignment horizontal="center" vertical="center" wrapText="1"/>
    </xf>
    <xf numFmtId="164" fontId="21" fillId="14" borderId="16" xfId="1" applyNumberFormat="1" applyFont="1" applyFill="1" applyBorder="1" applyAlignment="1">
      <alignment horizontal="center" vertical="center"/>
    </xf>
    <xf numFmtId="0" fontId="28" fillId="14" borderId="16" xfId="0" applyFont="1" applyFill="1" applyBorder="1" applyAlignment="1">
      <alignment horizontal="left" vertical="center" wrapText="1"/>
    </xf>
    <xf numFmtId="164" fontId="21" fillId="14" borderId="16" xfId="1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11" borderId="42" xfId="0" applyFont="1" applyFill="1" applyBorder="1" applyAlignment="1">
      <alignment vertical="center" wrapText="1"/>
    </xf>
    <xf numFmtId="0" fontId="26" fillId="11" borderId="43" xfId="0" applyFont="1" applyFill="1" applyBorder="1" applyAlignment="1">
      <alignment vertical="center" wrapText="1"/>
    </xf>
    <xf numFmtId="0" fontId="26" fillId="11" borderId="45" xfId="0" applyFont="1" applyFill="1" applyBorder="1" applyAlignment="1">
      <alignment vertical="center" wrapText="1"/>
    </xf>
    <xf numFmtId="0" fontId="30" fillId="11" borderId="42" xfId="0" applyFont="1" applyFill="1" applyBorder="1" applyAlignment="1">
      <alignment vertical="center" wrapText="1"/>
    </xf>
    <xf numFmtId="0" fontId="30" fillId="11" borderId="43" xfId="0" applyFont="1" applyFill="1" applyBorder="1" applyAlignment="1">
      <alignment vertical="center" wrapText="1"/>
    </xf>
    <xf numFmtId="0" fontId="30" fillId="11" borderId="45" xfId="0" applyFont="1" applyFill="1" applyBorder="1" applyAlignment="1">
      <alignment vertical="center" wrapText="1"/>
    </xf>
    <xf numFmtId="164" fontId="25" fillId="13" borderId="1" xfId="1" applyNumberFormat="1" applyFont="1" applyFill="1" applyBorder="1" applyAlignment="1">
      <alignment horizontal="center" vertical="center"/>
    </xf>
    <xf numFmtId="164" fontId="25" fillId="13" borderId="47" xfId="1" applyNumberFormat="1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6" fillId="0" borderId="42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5" fillId="10" borderId="33" xfId="0" applyFont="1" applyFill="1" applyBorder="1" applyAlignment="1">
      <alignment horizontal="center" vertical="center"/>
    </xf>
    <xf numFmtId="0" fontId="25" fillId="10" borderId="37" xfId="0" applyFont="1" applyFill="1" applyBorder="1" applyAlignment="1">
      <alignment horizontal="center" vertical="center"/>
    </xf>
    <xf numFmtId="0" fontId="23" fillId="13" borderId="49" xfId="0" applyFont="1" applyFill="1" applyBorder="1" applyAlignment="1">
      <alignment horizontal="center" vertical="center" wrapText="1"/>
    </xf>
    <xf numFmtId="0" fontId="23" fillId="13" borderId="48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3" fontId="34" fillId="3" borderId="6" xfId="0" applyNumberFormat="1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34" fillId="3" borderId="6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37" fillId="3" borderId="6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3" fontId="34" fillId="3" borderId="9" xfId="0" applyNumberFormat="1" applyFont="1" applyFill="1" applyBorder="1" applyAlignment="1">
      <alignment horizontal="center" vertical="center"/>
    </xf>
    <xf numFmtId="3" fontId="34" fillId="3" borderId="21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56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topLeftCell="A52" zoomScale="130" zoomScaleNormal="130" workbookViewId="0">
      <selection activeCell="C39" sqref="C39"/>
    </sheetView>
  </sheetViews>
  <sheetFormatPr defaultColWidth="10.7109375" defaultRowHeight="18.75" x14ac:dyDescent="0.25"/>
  <cols>
    <col min="1" max="1" width="5.140625" style="1" customWidth="1"/>
    <col min="2" max="2" width="18.140625" style="2" customWidth="1"/>
    <col min="3" max="3" width="104.42578125" style="75" customWidth="1"/>
    <col min="4" max="4" width="6" style="1" customWidth="1"/>
    <col min="5" max="5" width="87.140625" style="74" customWidth="1"/>
    <col min="6" max="8" width="10.7109375" style="4"/>
    <col min="9" max="9" width="14.140625" style="4" customWidth="1"/>
    <col min="10" max="10" width="10.7109375" style="4"/>
    <col min="11" max="11" width="10.7109375" style="5"/>
    <col min="12" max="16384" width="10.7109375" style="4"/>
  </cols>
  <sheetData>
    <row r="1" spans="1:9" ht="46.15" customHeight="1" x14ac:dyDescent="0.25">
      <c r="C1" s="3" t="s">
        <v>145</v>
      </c>
      <c r="E1" s="3"/>
    </row>
    <row r="2" spans="1:9" ht="29.25" customHeight="1" thickBot="1" x14ac:dyDescent="0.3">
      <c r="C2" s="6" t="s">
        <v>211</v>
      </c>
      <c r="E2" s="7" t="s">
        <v>0</v>
      </c>
      <c r="H2" s="8" t="s">
        <v>1</v>
      </c>
      <c r="I2" s="4" t="s">
        <v>187</v>
      </c>
    </row>
    <row r="3" spans="1:9" ht="26.1" customHeight="1" thickBot="1" x14ac:dyDescent="0.3">
      <c r="A3" s="9" t="s">
        <v>2</v>
      </c>
      <c r="B3" s="10" t="s">
        <v>3</v>
      </c>
      <c r="C3" s="10" t="s">
        <v>146</v>
      </c>
      <c r="D3" s="11" t="s">
        <v>4</v>
      </c>
      <c r="E3" s="12" t="s">
        <v>165</v>
      </c>
      <c r="F3" s="5" t="s">
        <v>5</v>
      </c>
      <c r="H3" s="13" t="s">
        <v>6</v>
      </c>
      <c r="I3" s="4" t="s">
        <v>188</v>
      </c>
    </row>
    <row r="4" spans="1:9" ht="40.15" customHeight="1" x14ac:dyDescent="0.25">
      <c r="A4" s="14"/>
      <c r="B4" s="272" t="s">
        <v>147</v>
      </c>
      <c r="C4" s="15" t="s">
        <v>148</v>
      </c>
      <c r="D4" s="16"/>
      <c r="E4" s="17" t="s">
        <v>166</v>
      </c>
      <c r="F4" s="8" t="s">
        <v>1</v>
      </c>
      <c r="H4" s="18" t="s">
        <v>7</v>
      </c>
      <c r="I4" s="4" t="s">
        <v>189</v>
      </c>
    </row>
    <row r="5" spans="1:9" ht="69.75" customHeight="1" x14ac:dyDescent="0.25">
      <c r="A5" s="14"/>
      <c r="B5" s="273"/>
      <c r="C5" s="15" t="s">
        <v>161</v>
      </c>
      <c r="D5" s="19"/>
      <c r="E5" s="17" t="s">
        <v>171</v>
      </c>
      <c r="F5" s="20" t="s">
        <v>1</v>
      </c>
    </row>
    <row r="6" spans="1:9" ht="113.1" customHeight="1" x14ac:dyDescent="0.25">
      <c r="A6" s="14"/>
      <c r="B6" s="273"/>
      <c r="C6" s="15" t="s">
        <v>149</v>
      </c>
      <c r="D6" s="13" t="s">
        <v>6</v>
      </c>
      <c r="E6" s="17" t="s">
        <v>172</v>
      </c>
      <c r="F6" s="20" t="s">
        <v>1</v>
      </c>
    </row>
    <row r="7" spans="1:9" ht="38.1" customHeight="1" x14ac:dyDescent="0.25">
      <c r="A7" s="14"/>
      <c r="B7" s="273"/>
      <c r="C7" s="15" t="s">
        <v>150</v>
      </c>
      <c r="D7" s="19"/>
      <c r="E7" s="17" t="s">
        <v>8</v>
      </c>
      <c r="F7" s="20" t="s">
        <v>1</v>
      </c>
    </row>
    <row r="8" spans="1:9" ht="26.1" customHeight="1" x14ac:dyDescent="0.25">
      <c r="A8" s="14"/>
      <c r="B8" s="273"/>
      <c r="C8" s="15" t="s">
        <v>151</v>
      </c>
      <c r="D8" s="19"/>
      <c r="E8" s="17"/>
      <c r="F8" s="20" t="s">
        <v>1</v>
      </c>
    </row>
    <row r="9" spans="1:9" ht="32.1" customHeight="1" x14ac:dyDescent="0.25">
      <c r="A9" s="14"/>
      <c r="B9" s="273"/>
      <c r="C9" s="15" t="s">
        <v>205</v>
      </c>
      <c r="D9" s="19"/>
      <c r="E9" s="17" t="s">
        <v>173</v>
      </c>
      <c r="F9" s="20" t="s">
        <v>1</v>
      </c>
    </row>
    <row r="10" spans="1:9" ht="36.75" customHeight="1" x14ac:dyDescent="0.25">
      <c r="A10" s="14"/>
      <c r="B10" s="273"/>
      <c r="C10" s="15" t="s">
        <v>152</v>
      </c>
      <c r="D10" s="21" t="s">
        <v>6</v>
      </c>
      <c r="E10" s="17" t="s">
        <v>174</v>
      </c>
      <c r="F10" s="18" t="s">
        <v>7</v>
      </c>
    </row>
    <row r="11" spans="1:9" ht="26.1" customHeight="1" x14ac:dyDescent="0.25">
      <c r="A11" s="14"/>
      <c r="B11" s="273"/>
      <c r="C11" s="15" t="s">
        <v>153</v>
      </c>
      <c r="D11" s="21" t="s">
        <v>6</v>
      </c>
      <c r="E11" s="17"/>
      <c r="F11" s="18" t="s">
        <v>7</v>
      </c>
    </row>
    <row r="12" spans="1:9" ht="36" customHeight="1" x14ac:dyDescent="0.25">
      <c r="A12" s="14"/>
      <c r="B12" s="273"/>
      <c r="C12" s="15" t="s">
        <v>154</v>
      </c>
      <c r="D12" s="21" t="s">
        <v>6</v>
      </c>
      <c r="E12" s="17" t="s">
        <v>176</v>
      </c>
      <c r="F12" s="18" t="s">
        <v>7</v>
      </c>
    </row>
    <row r="13" spans="1:9" ht="42.75" customHeight="1" x14ac:dyDescent="0.25">
      <c r="A13" s="14"/>
      <c r="B13" s="273"/>
      <c r="C13" s="22" t="s">
        <v>155</v>
      </c>
      <c r="D13" s="21" t="s">
        <v>6</v>
      </c>
      <c r="E13" s="17" t="s">
        <v>177</v>
      </c>
      <c r="F13" s="18" t="s">
        <v>7</v>
      </c>
    </row>
    <row r="14" spans="1:9" ht="47.25" customHeight="1" x14ac:dyDescent="0.25">
      <c r="A14" s="14"/>
      <c r="B14" s="273"/>
      <c r="C14" s="22" t="s">
        <v>156</v>
      </c>
      <c r="D14" s="21" t="s">
        <v>6</v>
      </c>
      <c r="E14" s="17" t="s">
        <v>178</v>
      </c>
      <c r="F14" s="13" t="s">
        <v>6</v>
      </c>
      <c r="G14" s="18" t="s">
        <v>7</v>
      </c>
    </row>
    <row r="15" spans="1:9" ht="29.1" customHeight="1" x14ac:dyDescent="0.25">
      <c r="A15" s="14"/>
      <c r="B15" s="273"/>
      <c r="C15" s="22" t="s">
        <v>157</v>
      </c>
      <c r="D15" s="23" t="s">
        <v>7</v>
      </c>
      <c r="E15" s="17" t="s">
        <v>9</v>
      </c>
      <c r="F15" s="8" t="s">
        <v>1</v>
      </c>
    </row>
    <row r="16" spans="1:9" ht="39" customHeight="1" x14ac:dyDescent="0.25">
      <c r="A16" s="14"/>
      <c r="B16" s="273"/>
      <c r="C16" s="15" t="s">
        <v>158</v>
      </c>
      <c r="D16" s="19" t="s">
        <v>7</v>
      </c>
      <c r="E16" s="17" t="s">
        <v>175</v>
      </c>
      <c r="F16" s="8" t="s">
        <v>1</v>
      </c>
    </row>
    <row r="17" spans="1:11" ht="19.5" thickBot="1" x14ac:dyDescent="0.3">
      <c r="A17" s="14"/>
      <c r="B17" s="274"/>
      <c r="C17" s="22" t="s">
        <v>159</v>
      </c>
      <c r="D17" s="21" t="s">
        <v>6</v>
      </c>
      <c r="E17" s="17" t="s">
        <v>10</v>
      </c>
      <c r="F17" s="8"/>
    </row>
    <row r="18" spans="1:11" ht="15.75" x14ac:dyDescent="0.25">
      <c r="A18" s="25">
        <v>1</v>
      </c>
      <c r="B18" s="269" t="s">
        <v>11</v>
      </c>
      <c r="C18" s="26" t="s">
        <v>160</v>
      </c>
      <c r="D18" s="27"/>
      <c r="E18" s="28"/>
    </row>
    <row r="19" spans="1:11" ht="45" x14ac:dyDescent="0.25">
      <c r="A19" s="29">
        <v>2</v>
      </c>
      <c r="B19" s="268"/>
      <c r="C19" s="30" t="s">
        <v>216</v>
      </c>
      <c r="D19" s="31"/>
      <c r="E19" s="32"/>
    </row>
    <row r="20" spans="1:11" ht="30" x14ac:dyDescent="0.25">
      <c r="A20" s="29">
        <v>3</v>
      </c>
      <c r="B20" s="268"/>
      <c r="C20" s="30" t="s">
        <v>167</v>
      </c>
      <c r="D20" s="31"/>
      <c r="E20" s="32" t="s">
        <v>12</v>
      </c>
    </row>
    <row r="21" spans="1:11" ht="15.75" x14ac:dyDescent="0.25">
      <c r="A21" s="29">
        <v>4</v>
      </c>
      <c r="B21" s="268"/>
      <c r="C21" s="33" t="s">
        <v>163</v>
      </c>
      <c r="D21" s="31"/>
      <c r="E21" s="32"/>
    </row>
    <row r="22" spans="1:11" ht="15.75" x14ac:dyDescent="0.25">
      <c r="A22" s="29">
        <v>5</v>
      </c>
      <c r="B22" s="268"/>
      <c r="C22" s="33" t="s">
        <v>203</v>
      </c>
      <c r="D22" s="31"/>
      <c r="E22" s="32"/>
    </row>
    <row r="23" spans="1:11" ht="15.75" x14ac:dyDescent="0.25">
      <c r="A23" s="29">
        <v>6</v>
      </c>
      <c r="B23" s="268"/>
      <c r="C23" s="33" t="s">
        <v>196</v>
      </c>
      <c r="D23" s="31"/>
      <c r="E23" s="32"/>
    </row>
    <row r="24" spans="1:11" ht="15.75" x14ac:dyDescent="0.25">
      <c r="A24" s="338">
        <v>7</v>
      </c>
      <c r="B24" s="268"/>
      <c r="C24" s="34" t="s">
        <v>168</v>
      </c>
      <c r="D24" s="31"/>
      <c r="E24" s="32" t="s">
        <v>13</v>
      </c>
    </row>
    <row r="25" spans="1:11" ht="15.75" x14ac:dyDescent="0.25">
      <c r="A25" s="39">
        <v>8</v>
      </c>
      <c r="B25" s="339" t="s">
        <v>14</v>
      </c>
      <c r="C25" s="213" t="s">
        <v>160</v>
      </c>
      <c r="D25" s="31"/>
      <c r="E25" s="24"/>
    </row>
    <row r="26" spans="1:11" ht="45" x14ac:dyDescent="0.25">
      <c r="A26" s="39">
        <v>9</v>
      </c>
      <c r="B26" s="267"/>
      <c r="C26" s="40" t="s">
        <v>217</v>
      </c>
      <c r="D26" s="31"/>
      <c r="E26" s="24"/>
    </row>
    <row r="27" spans="1:11" s="246" customFormat="1" ht="30" x14ac:dyDescent="0.25">
      <c r="A27" s="242">
        <v>10</v>
      </c>
      <c r="B27" s="267"/>
      <c r="C27" s="243" t="s">
        <v>234</v>
      </c>
      <c r="D27" s="244"/>
      <c r="E27" s="245"/>
      <c r="K27" s="247"/>
    </row>
    <row r="28" spans="1:11" ht="15.75" x14ac:dyDescent="0.25">
      <c r="A28" s="39">
        <v>11</v>
      </c>
      <c r="B28" s="267"/>
      <c r="C28" s="40" t="s">
        <v>238</v>
      </c>
      <c r="D28" s="31"/>
      <c r="E28" s="24"/>
    </row>
    <row r="29" spans="1:11" ht="15.75" x14ac:dyDescent="0.25">
      <c r="A29" s="39">
        <v>12</v>
      </c>
      <c r="B29" s="340"/>
      <c r="C29" s="41" t="s">
        <v>170</v>
      </c>
      <c r="D29" s="31"/>
      <c r="E29" s="24"/>
    </row>
    <row r="30" spans="1:11" ht="15.75" x14ac:dyDescent="0.25">
      <c r="A30" s="42">
        <v>25</v>
      </c>
      <c r="B30" s="267" t="s">
        <v>17</v>
      </c>
      <c r="C30" s="38" t="s">
        <v>160</v>
      </c>
      <c r="D30" s="31"/>
      <c r="E30" s="24"/>
    </row>
    <row r="31" spans="1:11" ht="45" x14ac:dyDescent="0.25">
      <c r="A31" s="39">
        <v>26</v>
      </c>
      <c r="B31" s="267"/>
      <c r="C31" s="40" t="s">
        <v>218</v>
      </c>
      <c r="D31" s="31"/>
      <c r="E31" s="24"/>
    </row>
    <row r="32" spans="1:11" s="246" customFormat="1" ht="30" x14ac:dyDescent="0.25">
      <c r="A32" s="242">
        <v>27</v>
      </c>
      <c r="B32" s="267"/>
      <c r="C32" s="243" t="s">
        <v>229</v>
      </c>
      <c r="D32" s="244"/>
      <c r="E32" s="245"/>
      <c r="K32" s="247"/>
    </row>
    <row r="33" spans="1:11" s="249" customFormat="1" ht="22.5" customHeight="1" thickBot="1" x14ac:dyDescent="0.3">
      <c r="A33" s="42">
        <v>28</v>
      </c>
      <c r="B33" s="267"/>
      <c r="C33" s="30" t="s">
        <v>197</v>
      </c>
      <c r="D33" s="248"/>
      <c r="E33" s="32" t="s">
        <v>13</v>
      </c>
      <c r="K33" s="250"/>
    </row>
    <row r="34" spans="1:11" ht="15.75" x14ac:dyDescent="0.25">
      <c r="A34" s="39">
        <v>29</v>
      </c>
      <c r="B34" s="269" t="s">
        <v>18</v>
      </c>
      <c r="C34" s="26" t="s">
        <v>160</v>
      </c>
      <c r="D34" s="31"/>
      <c r="E34" s="28"/>
    </row>
    <row r="35" spans="1:11" ht="45" x14ac:dyDescent="0.25">
      <c r="A35" s="42">
        <v>30</v>
      </c>
      <c r="B35" s="268"/>
      <c r="C35" s="30" t="s">
        <v>219</v>
      </c>
      <c r="D35" s="31"/>
      <c r="E35" s="32" t="s">
        <v>179</v>
      </c>
    </row>
    <row r="36" spans="1:11" s="246" customFormat="1" ht="60" x14ac:dyDescent="0.25">
      <c r="A36" s="242">
        <v>31</v>
      </c>
      <c r="B36" s="268"/>
      <c r="C36" s="243" t="s">
        <v>226</v>
      </c>
      <c r="D36" s="244"/>
      <c r="E36" s="245" t="s">
        <v>180</v>
      </c>
      <c r="K36" s="247"/>
    </row>
    <row r="37" spans="1:11" s="249" customFormat="1" ht="15.75" x14ac:dyDescent="0.25">
      <c r="A37" s="42">
        <v>32</v>
      </c>
      <c r="B37" s="268"/>
      <c r="C37" s="30" t="s">
        <v>200</v>
      </c>
      <c r="D37" s="248"/>
      <c r="E37" s="32"/>
      <c r="K37" s="250"/>
    </row>
    <row r="38" spans="1:11" ht="15.75" x14ac:dyDescent="0.25">
      <c r="A38" s="42">
        <v>33</v>
      </c>
      <c r="B38" s="268"/>
      <c r="C38" s="30" t="s">
        <v>164</v>
      </c>
      <c r="D38" s="31"/>
      <c r="E38" s="32"/>
    </row>
    <row r="39" spans="1:11" ht="16.5" thickBot="1" x14ac:dyDescent="0.3">
      <c r="A39" s="42">
        <v>34</v>
      </c>
      <c r="B39" s="268"/>
      <c r="C39" s="43" t="s">
        <v>242</v>
      </c>
      <c r="D39" s="31"/>
      <c r="E39" s="32"/>
    </row>
    <row r="40" spans="1:11" ht="15.75" x14ac:dyDescent="0.25">
      <c r="A40" s="42">
        <v>35</v>
      </c>
      <c r="B40" s="266" t="s">
        <v>20</v>
      </c>
      <c r="C40" s="44" t="s">
        <v>160</v>
      </c>
      <c r="D40" s="27"/>
      <c r="E40" s="45"/>
    </row>
    <row r="41" spans="1:11" ht="45" x14ac:dyDescent="0.25">
      <c r="A41" s="39">
        <v>36</v>
      </c>
      <c r="B41" s="267"/>
      <c r="C41" s="40" t="s">
        <v>220</v>
      </c>
      <c r="D41" s="31"/>
      <c r="E41" s="46" t="s">
        <v>21</v>
      </c>
    </row>
    <row r="42" spans="1:11" ht="15.75" x14ac:dyDescent="0.25">
      <c r="A42" s="39">
        <v>37</v>
      </c>
      <c r="B42" s="267"/>
      <c r="C42" s="40" t="s">
        <v>23</v>
      </c>
      <c r="D42" s="31"/>
      <c r="E42" s="47" t="s">
        <v>181</v>
      </c>
    </row>
    <row r="43" spans="1:11" ht="15.75" x14ac:dyDescent="0.25">
      <c r="A43" s="39">
        <v>38</v>
      </c>
      <c r="B43" s="267"/>
      <c r="C43" s="40" t="s">
        <v>162</v>
      </c>
      <c r="D43" s="31"/>
      <c r="E43" s="48" t="s">
        <v>182</v>
      </c>
    </row>
    <row r="44" spans="1:11" ht="15.75" x14ac:dyDescent="0.25">
      <c r="A44" s="39">
        <v>39</v>
      </c>
      <c r="B44" s="267"/>
      <c r="C44" s="40" t="s">
        <v>198</v>
      </c>
      <c r="D44" s="31"/>
      <c r="E44" s="48"/>
    </row>
    <row r="45" spans="1:11" ht="15.75" x14ac:dyDescent="0.25">
      <c r="A45" s="39">
        <v>40</v>
      </c>
      <c r="B45" s="267"/>
      <c r="C45" s="40" t="s">
        <v>16</v>
      </c>
      <c r="D45" s="31"/>
      <c r="E45" s="48"/>
    </row>
    <row r="46" spans="1:11" ht="15.75" x14ac:dyDescent="0.25">
      <c r="A46" s="39">
        <v>41</v>
      </c>
      <c r="B46" s="267"/>
      <c r="C46" s="40" t="s">
        <v>239</v>
      </c>
      <c r="D46" s="31"/>
      <c r="E46" s="49"/>
    </row>
    <row r="47" spans="1:11" ht="15.75" x14ac:dyDescent="0.25">
      <c r="A47" s="39">
        <v>42</v>
      </c>
      <c r="B47" s="341" t="s">
        <v>24</v>
      </c>
      <c r="C47" s="50" t="s">
        <v>160</v>
      </c>
      <c r="D47" s="31"/>
      <c r="E47" s="32"/>
    </row>
    <row r="48" spans="1:11" ht="45" x14ac:dyDescent="0.25">
      <c r="A48" s="42">
        <v>43</v>
      </c>
      <c r="B48" s="342"/>
      <c r="C48" s="30" t="s">
        <v>221</v>
      </c>
      <c r="D48" s="31"/>
      <c r="E48" s="32"/>
    </row>
    <row r="49" spans="1:11" s="246" customFormat="1" ht="15.75" x14ac:dyDescent="0.25">
      <c r="A49" s="242"/>
      <c r="B49" s="342"/>
      <c r="C49" s="243" t="s">
        <v>236</v>
      </c>
      <c r="D49" s="244"/>
      <c r="E49" s="245"/>
      <c r="K49" s="247"/>
    </row>
    <row r="50" spans="1:11" ht="15.75" x14ac:dyDescent="0.25">
      <c r="A50" s="42">
        <v>44</v>
      </c>
      <c r="B50" s="342"/>
      <c r="C50" s="30" t="s">
        <v>22</v>
      </c>
      <c r="D50" s="31"/>
      <c r="E50" s="32"/>
    </row>
    <row r="51" spans="1:11" ht="15.75" x14ac:dyDescent="0.25">
      <c r="A51" s="42">
        <v>45</v>
      </c>
      <c r="B51" s="342"/>
      <c r="C51" s="51" t="s">
        <v>25</v>
      </c>
      <c r="D51" s="31"/>
      <c r="E51" s="32" t="s">
        <v>13</v>
      </c>
    </row>
    <row r="52" spans="1:11" ht="15.75" x14ac:dyDescent="0.25">
      <c r="A52" s="42">
        <v>46</v>
      </c>
      <c r="B52" s="342"/>
      <c r="C52" s="52" t="s">
        <v>184</v>
      </c>
      <c r="D52" s="31"/>
      <c r="E52" s="32"/>
    </row>
    <row r="53" spans="1:11" ht="16.5" thickBot="1" x14ac:dyDescent="0.3">
      <c r="A53" s="42">
        <v>47</v>
      </c>
      <c r="B53" s="343"/>
      <c r="C53" s="52" t="s">
        <v>199</v>
      </c>
      <c r="D53" s="31"/>
      <c r="E53" s="32"/>
    </row>
    <row r="54" spans="1:11" ht="15.75" customHeight="1" x14ac:dyDescent="0.25">
      <c r="A54" s="42">
        <v>48</v>
      </c>
      <c r="B54" s="267" t="s">
        <v>26</v>
      </c>
      <c r="C54" s="53" t="s">
        <v>160</v>
      </c>
      <c r="D54" s="27"/>
      <c r="E54" s="45"/>
    </row>
    <row r="55" spans="1:11" ht="51" customHeight="1" thickBot="1" x14ac:dyDescent="0.3">
      <c r="A55" s="39">
        <v>49</v>
      </c>
      <c r="B55" s="267"/>
      <c r="C55" s="238" t="s">
        <v>222</v>
      </c>
      <c r="D55" s="31"/>
      <c r="E55" s="24"/>
    </row>
    <row r="56" spans="1:11" ht="15.75" x14ac:dyDescent="0.25">
      <c r="A56" s="39">
        <v>50</v>
      </c>
      <c r="B56" s="269" t="s">
        <v>27</v>
      </c>
      <c r="C56" s="239" t="s">
        <v>160</v>
      </c>
      <c r="D56" s="27"/>
      <c r="E56" s="28"/>
    </row>
    <row r="57" spans="1:11" ht="45" x14ac:dyDescent="0.25">
      <c r="A57" s="42">
        <v>51</v>
      </c>
      <c r="B57" s="268"/>
      <c r="C57" s="54" t="s">
        <v>218</v>
      </c>
      <c r="D57" s="31"/>
      <c r="E57" s="32"/>
    </row>
    <row r="58" spans="1:11" ht="15.75" x14ac:dyDescent="0.25">
      <c r="A58" s="42">
        <v>52</v>
      </c>
      <c r="B58" s="268"/>
      <c r="C58" s="54" t="s">
        <v>240</v>
      </c>
      <c r="D58" s="31"/>
      <c r="E58" s="32"/>
    </row>
    <row r="59" spans="1:11" ht="15.75" x14ac:dyDescent="0.25">
      <c r="A59" s="42">
        <v>53</v>
      </c>
      <c r="B59" s="268"/>
      <c r="C59" s="54" t="s">
        <v>201</v>
      </c>
      <c r="D59" s="31"/>
      <c r="E59" s="32"/>
    </row>
    <row r="60" spans="1:11" ht="15.75" x14ac:dyDescent="0.25">
      <c r="A60" s="42">
        <v>54</v>
      </c>
      <c r="B60" s="268"/>
      <c r="C60" s="35" t="s">
        <v>28</v>
      </c>
      <c r="D60" s="31"/>
      <c r="E60" s="32"/>
    </row>
    <row r="61" spans="1:11" ht="15.75" x14ac:dyDescent="0.25">
      <c r="A61" s="29">
        <v>55</v>
      </c>
      <c r="B61" s="268"/>
      <c r="C61" s="55" t="s">
        <v>185</v>
      </c>
      <c r="D61" s="31"/>
      <c r="E61" s="32"/>
    </row>
    <row r="62" spans="1:11" ht="15.75" x14ac:dyDescent="0.25">
      <c r="A62" s="29">
        <v>56</v>
      </c>
      <c r="B62" s="268"/>
      <c r="C62" s="251" t="s">
        <v>224</v>
      </c>
      <c r="D62" s="31"/>
      <c r="E62" s="32"/>
    </row>
    <row r="63" spans="1:11" ht="15.75" x14ac:dyDescent="0.25">
      <c r="A63" s="29">
        <v>57</v>
      </c>
      <c r="B63" s="268"/>
      <c r="C63" s="240" t="s">
        <v>22</v>
      </c>
      <c r="D63" s="31"/>
      <c r="E63" s="32"/>
    </row>
    <row r="64" spans="1:11" ht="15.75" x14ac:dyDescent="0.25">
      <c r="A64" s="42">
        <v>58</v>
      </c>
      <c r="B64" s="270"/>
      <c r="C64" s="241" t="s">
        <v>169</v>
      </c>
      <c r="D64" s="31"/>
      <c r="E64" s="32"/>
    </row>
    <row r="65" spans="1:11" ht="15.75" x14ac:dyDescent="0.25">
      <c r="A65" s="42">
        <v>59</v>
      </c>
      <c r="B65" s="267" t="s">
        <v>30</v>
      </c>
      <c r="C65" s="56" t="s">
        <v>160</v>
      </c>
      <c r="D65" s="31"/>
      <c r="E65" s="24"/>
    </row>
    <row r="66" spans="1:11" ht="45" x14ac:dyDescent="0.25">
      <c r="A66" s="39">
        <v>60</v>
      </c>
      <c r="B66" s="267"/>
      <c r="C66" s="40" t="s">
        <v>223</v>
      </c>
      <c r="D66" s="31"/>
      <c r="E66" s="24"/>
    </row>
    <row r="67" spans="1:11" s="246" customFormat="1" ht="45" x14ac:dyDescent="0.25">
      <c r="A67" s="242">
        <v>61</v>
      </c>
      <c r="B67" s="267"/>
      <c r="C67" s="243" t="s">
        <v>225</v>
      </c>
      <c r="D67" s="244"/>
      <c r="E67" s="245" t="s">
        <v>31</v>
      </c>
      <c r="K67" s="247"/>
    </row>
    <row r="68" spans="1:11" ht="15.75" x14ac:dyDescent="0.25">
      <c r="A68" s="39">
        <v>62</v>
      </c>
      <c r="B68" s="267"/>
      <c r="C68" s="40" t="s">
        <v>164</v>
      </c>
      <c r="D68" s="31"/>
      <c r="E68" s="24"/>
    </row>
    <row r="69" spans="1:11" ht="15.75" x14ac:dyDescent="0.25">
      <c r="A69" s="39">
        <v>63</v>
      </c>
      <c r="B69" s="267"/>
      <c r="C69" s="214" t="s">
        <v>206</v>
      </c>
      <c r="D69" s="31"/>
      <c r="E69" s="24"/>
    </row>
    <row r="70" spans="1:11" ht="16.5" thickBot="1" x14ac:dyDescent="0.3">
      <c r="A70" s="39">
        <v>64</v>
      </c>
      <c r="B70" s="267"/>
      <c r="C70" s="57" t="s">
        <v>202</v>
      </c>
      <c r="D70" s="31"/>
      <c r="E70" s="24"/>
    </row>
    <row r="71" spans="1:11" ht="16.5" thickBot="1" x14ac:dyDescent="0.3">
      <c r="A71" s="39">
        <v>65</v>
      </c>
      <c r="B71" s="269" t="s">
        <v>32</v>
      </c>
      <c r="C71" s="58" t="s">
        <v>160</v>
      </c>
      <c r="D71" s="27"/>
      <c r="E71" s="28"/>
    </row>
    <row r="72" spans="1:11" ht="45" x14ac:dyDescent="0.25">
      <c r="A72" s="25">
        <v>66</v>
      </c>
      <c r="B72" s="268"/>
      <c r="C72" s="30" t="s">
        <v>222</v>
      </c>
      <c r="D72" s="31"/>
      <c r="E72" s="32"/>
    </row>
    <row r="73" spans="1:11" s="246" customFormat="1" ht="45" x14ac:dyDescent="0.25">
      <c r="A73" s="252">
        <v>67</v>
      </c>
      <c r="B73" s="268"/>
      <c r="C73" s="243" t="s">
        <v>235</v>
      </c>
      <c r="D73" s="244"/>
      <c r="E73" s="245"/>
      <c r="K73" s="247"/>
    </row>
    <row r="74" spans="1:11" ht="15.75" x14ac:dyDescent="0.25">
      <c r="A74" s="29">
        <v>68</v>
      </c>
      <c r="B74" s="268"/>
      <c r="C74" s="35" t="s">
        <v>186</v>
      </c>
      <c r="D74" s="31"/>
      <c r="E74" s="32" t="s">
        <v>183</v>
      </c>
    </row>
    <row r="75" spans="1:11" ht="15.75" x14ac:dyDescent="0.25">
      <c r="A75" s="29">
        <v>69</v>
      </c>
      <c r="B75" s="268"/>
      <c r="C75" s="75" t="s">
        <v>22</v>
      </c>
      <c r="D75" s="31"/>
      <c r="E75" s="32" t="s">
        <v>13</v>
      </c>
    </row>
    <row r="76" spans="1:11" ht="15.75" x14ac:dyDescent="0.25">
      <c r="A76" s="29">
        <v>70</v>
      </c>
      <c r="B76" s="268"/>
      <c r="C76" s="75" t="s">
        <v>241</v>
      </c>
      <c r="D76" s="31"/>
      <c r="E76" s="32"/>
    </row>
    <row r="77" spans="1:11" ht="15.75" x14ac:dyDescent="0.25">
      <c r="A77" s="29">
        <v>71</v>
      </c>
      <c r="B77" s="268"/>
      <c r="C77" s="75" t="s">
        <v>224</v>
      </c>
      <c r="D77" s="31"/>
      <c r="E77" s="32"/>
    </row>
    <row r="78" spans="1:11" s="62" customFormat="1" ht="16.5" thickBot="1" x14ac:dyDescent="0.3">
      <c r="A78" s="29">
        <v>72</v>
      </c>
      <c r="B78" s="271"/>
      <c r="C78" s="59" t="s">
        <v>168</v>
      </c>
      <c r="D78" s="60"/>
      <c r="E78" s="61"/>
      <c r="K78" s="63"/>
    </row>
    <row r="79" spans="1:11" s="66" customFormat="1" ht="15.75" customHeight="1" thickBot="1" x14ac:dyDescent="0.3">
      <c r="A79" s="36">
        <v>73</v>
      </c>
      <c r="B79" s="266" t="s">
        <v>33</v>
      </c>
      <c r="C79" s="56" t="s">
        <v>160</v>
      </c>
      <c r="D79" s="64"/>
      <c r="E79" s="65"/>
      <c r="K79" s="67"/>
    </row>
    <row r="80" spans="1:11" ht="45" customHeight="1" x14ac:dyDescent="0.25">
      <c r="A80" s="37">
        <v>74</v>
      </c>
      <c r="B80" s="267"/>
      <c r="C80" s="40" t="s">
        <v>218</v>
      </c>
      <c r="D80" s="31"/>
      <c r="E80" s="24" t="s">
        <v>34</v>
      </c>
    </row>
    <row r="81" spans="1:11" ht="15.75" x14ac:dyDescent="0.25">
      <c r="A81" s="39">
        <v>75</v>
      </c>
      <c r="B81" s="267"/>
      <c r="C81" s="40" t="s">
        <v>204</v>
      </c>
      <c r="D81" s="31"/>
      <c r="E81" s="24"/>
    </row>
    <row r="82" spans="1:11" s="66" customFormat="1" ht="19.5" thickBot="1" x14ac:dyDescent="0.3">
      <c r="A82" s="39">
        <v>76</v>
      </c>
      <c r="B82" s="69"/>
      <c r="C82" s="70"/>
      <c r="D82" s="71"/>
      <c r="E82" s="72"/>
      <c r="K82" s="67"/>
    </row>
    <row r="83" spans="1:11" s="66" customFormat="1" x14ac:dyDescent="0.25">
      <c r="A83" s="68"/>
      <c r="B83" s="2"/>
      <c r="C83" s="4"/>
      <c r="D83" s="1"/>
      <c r="E83" s="73"/>
      <c r="K83" s="67"/>
    </row>
    <row r="84" spans="1:11" s="66" customFormat="1" x14ac:dyDescent="0.25">
      <c r="A84" s="4"/>
      <c r="B84" s="2"/>
      <c r="C84" s="4"/>
      <c r="D84" s="1"/>
      <c r="E84" s="73"/>
      <c r="K84" s="67"/>
    </row>
    <row r="85" spans="1:11" s="66" customFormat="1" x14ac:dyDescent="0.25">
      <c r="A85" s="4"/>
      <c r="B85" s="2"/>
      <c r="C85" s="4"/>
      <c r="D85" s="1"/>
      <c r="E85" s="73"/>
      <c r="K85" s="67"/>
    </row>
    <row r="86" spans="1:11" x14ac:dyDescent="0.25">
      <c r="A86" s="4"/>
      <c r="C86" s="4"/>
    </row>
    <row r="87" spans="1:11" x14ac:dyDescent="0.25">
      <c r="A87" s="4"/>
      <c r="C87" s="4"/>
    </row>
    <row r="88" spans="1:11" x14ac:dyDescent="0.25">
      <c r="A88" s="4"/>
      <c r="C88" s="4"/>
    </row>
    <row r="89" spans="1:11" x14ac:dyDescent="0.25">
      <c r="A89" s="4"/>
      <c r="C89" s="4"/>
    </row>
    <row r="90" spans="1:11" x14ac:dyDescent="0.25">
      <c r="A90" s="4"/>
      <c r="C90" s="4"/>
    </row>
    <row r="91" spans="1:11" x14ac:dyDescent="0.25">
      <c r="A91" s="4"/>
      <c r="C91" s="4"/>
      <c r="D91" s="4"/>
    </row>
    <row r="92" spans="1:11" x14ac:dyDescent="0.25">
      <c r="A92" s="4"/>
      <c r="C92" s="4"/>
      <c r="D92" s="4"/>
    </row>
    <row r="93" spans="1:11" x14ac:dyDescent="0.25">
      <c r="A93" s="4"/>
      <c r="C93" s="4"/>
      <c r="D93" s="4"/>
    </row>
    <row r="94" spans="1:11" x14ac:dyDescent="0.25">
      <c r="A94" s="4"/>
      <c r="C94" s="4"/>
      <c r="D94" s="4"/>
    </row>
    <row r="95" spans="1:11" x14ac:dyDescent="0.25">
      <c r="A95" s="4"/>
      <c r="C95" s="4"/>
      <c r="D95" s="4"/>
    </row>
    <row r="96" spans="1:11" x14ac:dyDescent="0.25">
      <c r="A96" s="4"/>
      <c r="C96" s="4"/>
      <c r="D96" s="4"/>
    </row>
    <row r="97" spans="1:4" x14ac:dyDescent="0.25">
      <c r="A97" s="4"/>
      <c r="C97" s="4"/>
      <c r="D97" s="4"/>
    </row>
    <row r="98" spans="1:4" x14ac:dyDescent="0.25">
      <c r="A98" s="4"/>
      <c r="C98" s="4"/>
      <c r="D98" s="4"/>
    </row>
    <row r="99" spans="1:4" x14ac:dyDescent="0.25">
      <c r="A99" s="4"/>
      <c r="C99" s="4"/>
      <c r="D99" s="4"/>
    </row>
    <row r="100" spans="1:4" x14ac:dyDescent="0.25">
      <c r="A100" s="4"/>
      <c r="C100" s="4"/>
      <c r="D100" s="4"/>
    </row>
    <row r="101" spans="1:4" x14ac:dyDescent="0.25">
      <c r="A101" s="4"/>
      <c r="C101" s="4"/>
      <c r="D101" s="4"/>
    </row>
    <row r="102" spans="1:4" x14ac:dyDescent="0.25">
      <c r="A102" s="4"/>
      <c r="C102" s="4"/>
      <c r="D102" s="4"/>
    </row>
    <row r="103" spans="1:4" x14ac:dyDescent="0.25">
      <c r="A103" s="4"/>
      <c r="C103" s="4"/>
      <c r="D103" s="4"/>
    </row>
    <row r="104" spans="1:4" x14ac:dyDescent="0.25">
      <c r="A104" s="4"/>
      <c r="C104" s="4"/>
      <c r="D104" s="4"/>
    </row>
    <row r="105" spans="1:4" x14ac:dyDescent="0.25">
      <c r="A105" s="4"/>
      <c r="C105" s="4"/>
      <c r="D105" s="4"/>
    </row>
    <row r="106" spans="1:4" x14ac:dyDescent="0.25">
      <c r="A106" s="4"/>
      <c r="C106" s="4"/>
      <c r="D106" s="4"/>
    </row>
    <row r="107" spans="1:4" x14ac:dyDescent="0.25">
      <c r="A107" s="4"/>
      <c r="C107" s="4"/>
      <c r="D107" s="4"/>
    </row>
    <row r="108" spans="1:4" x14ac:dyDescent="0.25">
      <c r="A108" s="4"/>
      <c r="C108" s="4"/>
      <c r="D108" s="4"/>
    </row>
    <row r="109" spans="1:4" x14ac:dyDescent="0.25">
      <c r="A109" s="4"/>
      <c r="C109" s="4"/>
      <c r="D109" s="4"/>
    </row>
    <row r="110" spans="1:4" x14ac:dyDescent="0.25">
      <c r="A110" s="4"/>
      <c r="C110" s="4"/>
      <c r="D110" s="4"/>
    </row>
    <row r="111" spans="1:4" x14ac:dyDescent="0.25">
      <c r="A111" s="4"/>
      <c r="C111" s="4"/>
      <c r="D111" s="4"/>
    </row>
    <row r="112" spans="1:4" x14ac:dyDescent="0.25">
      <c r="A112" s="4"/>
      <c r="C112" s="4"/>
      <c r="D112" s="4"/>
    </row>
    <row r="113" spans="1:4" x14ac:dyDescent="0.25">
      <c r="A113" s="4"/>
      <c r="C113" s="4"/>
      <c r="D113" s="4"/>
    </row>
    <row r="114" spans="1:4" x14ac:dyDescent="0.25">
      <c r="A114" s="4"/>
      <c r="D114" s="4"/>
    </row>
    <row r="115" spans="1:4" x14ac:dyDescent="0.25">
      <c r="A115" s="4"/>
    </row>
  </sheetData>
  <mergeCells count="12">
    <mergeCell ref="B34:B39"/>
    <mergeCell ref="B4:B17"/>
    <mergeCell ref="B18:B24"/>
    <mergeCell ref="B25:B29"/>
    <mergeCell ref="B30:B33"/>
    <mergeCell ref="B79:B81"/>
    <mergeCell ref="B40:B46"/>
    <mergeCell ref="B47:B53"/>
    <mergeCell ref="B54:B55"/>
    <mergeCell ref="B56:B64"/>
    <mergeCell ref="B65:B70"/>
    <mergeCell ref="B71:B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topLeftCell="A9" workbookViewId="0">
      <selection activeCell="D19" sqref="D19"/>
    </sheetView>
  </sheetViews>
  <sheetFormatPr defaultColWidth="8.7109375" defaultRowHeight="15" x14ac:dyDescent="0.25"/>
  <cols>
    <col min="1" max="1" width="6.140625" style="108" customWidth="1"/>
    <col min="2" max="2" width="16.42578125" style="108" customWidth="1"/>
    <col min="3" max="3" width="24.42578125" style="108" customWidth="1"/>
    <col min="4" max="4" width="10" style="108" customWidth="1"/>
    <col min="5" max="5" width="12.7109375" style="108" customWidth="1"/>
    <col min="6" max="6" width="10.7109375" style="108" customWidth="1"/>
    <col min="7" max="7" width="12.140625" style="108" customWidth="1"/>
    <col min="8" max="8" width="13.140625" style="108" customWidth="1"/>
    <col min="9" max="9" width="9.85546875" style="108" bestFit="1" customWidth="1"/>
    <col min="10" max="10" width="10.28515625" style="108" customWidth="1"/>
    <col min="11" max="11" width="11" style="108" customWidth="1"/>
    <col min="12" max="12" width="11.7109375" style="108" customWidth="1"/>
    <col min="13" max="13" width="9.5703125" style="108" customWidth="1"/>
    <col min="14" max="14" width="10.85546875" style="108" customWidth="1"/>
    <col min="15" max="15" width="12.140625" style="108" customWidth="1"/>
    <col min="16" max="16" width="11.7109375" style="108" customWidth="1"/>
    <col min="17" max="17" width="11.7109375" style="111" customWidth="1"/>
    <col min="18" max="18" width="33.7109375" style="108" customWidth="1"/>
    <col min="19" max="16384" width="8.7109375" style="108"/>
  </cols>
  <sheetData>
    <row r="1" spans="1:18" s="77" customFormat="1" ht="15" customHeight="1" thickBot="1" x14ac:dyDescent="0.3">
      <c r="A1" s="76"/>
      <c r="B1" s="294" t="s">
        <v>35</v>
      </c>
      <c r="C1" s="294"/>
      <c r="Q1" s="78"/>
    </row>
    <row r="2" spans="1:18" s="83" customFormat="1" ht="12.75" x14ac:dyDescent="0.25">
      <c r="A2" s="79"/>
      <c r="B2" s="295" t="s">
        <v>36</v>
      </c>
      <c r="C2" s="297" t="s">
        <v>37</v>
      </c>
      <c r="D2" s="299" t="s">
        <v>38</v>
      </c>
      <c r="E2" s="80" t="s">
        <v>39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301" t="s">
        <v>40</v>
      </c>
    </row>
    <row r="3" spans="1:18" s="83" customFormat="1" ht="39" thickBot="1" x14ac:dyDescent="0.3">
      <c r="A3" s="79"/>
      <c r="B3" s="296"/>
      <c r="C3" s="298"/>
      <c r="D3" s="300"/>
      <c r="E3" s="84" t="s">
        <v>41</v>
      </c>
      <c r="F3" s="85" t="s">
        <v>42</v>
      </c>
      <c r="G3" s="85" t="s">
        <v>43</v>
      </c>
      <c r="H3" s="85" t="s">
        <v>44</v>
      </c>
      <c r="I3" s="85" t="s">
        <v>45</v>
      </c>
      <c r="J3" s="85" t="s">
        <v>46</v>
      </c>
      <c r="K3" s="85" t="s">
        <v>47</v>
      </c>
      <c r="L3" s="85" t="s">
        <v>48</v>
      </c>
      <c r="M3" s="86" t="s">
        <v>49</v>
      </c>
      <c r="N3" s="86" t="s">
        <v>50</v>
      </c>
      <c r="O3" s="86" t="s">
        <v>51</v>
      </c>
      <c r="P3" s="86" t="s">
        <v>52</v>
      </c>
      <c r="Q3" s="87" t="s">
        <v>53</v>
      </c>
      <c r="R3" s="302"/>
    </row>
    <row r="4" spans="1:18" s="77" customFormat="1" ht="12.75" x14ac:dyDescent="0.25">
      <c r="A4" s="76"/>
      <c r="B4" s="275" t="s">
        <v>54</v>
      </c>
      <c r="C4" s="88" t="s">
        <v>55</v>
      </c>
      <c r="D4" s="89"/>
      <c r="E4" s="90"/>
      <c r="F4" s="90"/>
      <c r="G4" s="254">
        <v>1000</v>
      </c>
      <c r="H4" s="90"/>
      <c r="I4" s="90"/>
      <c r="J4" s="90"/>
      <c r="K4" s="90"/>
      <c r="L4" s="90"/>
      <c r="M4" s="90"/>
      <c r="N4" s="90"/>
      <c r="O4" s="90"/>
      <c r="P4" s="90"/>
      <c r="Q4" s="253">
        <f t="shared" ref="Q4:Q57" si="0">SUM(E4:P4)</f>
        <v>1000</v>
      </c>
      <c r="R4" s="89"/>
    </row>
    <row r="5" spans="1:18" s="77" customFormat="1" ht="12.75" x14ac:dyDescent="0.25">
      <c r="A5" s="76"/>
      <c r="B5" s="275"/>
      <c r="C5" s="88" t="s">
        <v>56</v>
      </c>
      <c r="D5" s="92">
        <v>2</v>
      </c>
      <c r="E5" s="90">
        <v>1000</v>
      </c>
      <c r="F5" s="90">
        <v>500</v>
      </c>
      <c r="G5" s="254"/>
      <c r="H5" s="90"/>
      <c r="I5" s="90"/>
      <c r="J5" s="90"/>
      <c r="K5" s="90"/>
      <c r="L5" s="90"/>
      <c r="M5" s="90"/>
      <c r="N5" s="90"/>
      <c r="O5" s="90">
        <v>500</v>
      </c>
      <c r="P5" s="90"/>
      <c r="Q5" s="253">
        <f t="shared" si="0"/>
        <v>2000</v>
      </c>
      <c r="R5" s="89"/>
    </row>
    <row r="6" spans="1:18" s="77" customFormat="1" ht="12.75" x14ac:dyDescent="0.25">
      <c r="A6" s="76"/>
      <c r="B6" s="275"/>
      <c r="C6" s="88" t="s">
        <v>57</v>
      </c>
      <c r="D6" s="92">
        <v>5</v>
      </c>
      <c r="E6" s="90">
        <v>3000</v>
      </c>
      <c r="F6" s="90">
        <v>2000</v>
      </c>
      <c r="G6" s="254"/>
      <c r="H6" s="90">
        <v>12000</v>
      </c>
      <c r="I6" s="90"/>
      <c r="J6" s="90"/>
      <c r="K6" s="90"/>
      <c r="L6" s="90"/>
      <c r="M6" s="90"/>
      <c r="N6" s="90"/>
      <c r="O6" s="90">
        <v>1000</v>
      </c>
      <c r="P6" s="90"/>
      <c r="Q6" s="253">
        <f t="shared" si="0"/>
        <v>18000</v>
      </c>
      <c r="R6" s="89"/>
    </row>
    <row r="7" spans="1:18" s="77" customFormat="1" ht="12.75" x14ac:dyDescent="0.25">
      <c r="A7" s="76"/>
      <c r="B7" s="275"/>
      <c r="C7" s="88" t="s">
        <v>58</v>
      </c>
      <c r="D7" s="92">
        <v>1</v>
      </c>
      <c r="E7" s="90">
        <v>1000</v>
      </c>
      <c r="F7" s="90">
        <v>500</v>
      </c>
      <c r="G7" s="254"/>
      <c r="H7" s="90"/>
      <c r="I7" s="90"/>
      <c r="J7" s="90"/>
      <c r="K7" s="90"/>
      <c r="L7" s="90"/>
      <c r="M7" s="90"/>
      <c r="N7" s="90"/>
      <c r="O7" s="90">
        <v>500</v>
      </c>
      <c r="P7" s="90"/>
      <c r="Q7" s="253">
        <f t="shared" si="0"/>
        <v>2000</v>
      </c>
      <c r="R7" s="89"/>
    </row>
    <row r="8" spans="1:18" s="77" customFormat="1" ht="12.75" x14ac:dyDescent="0.25">
      <c r="A8" s="76"/>
      <c r="B8" s="275"/>
      <c r="C8" s="88" t="s">
        <v>59</v>
      </c>
      <c r="D8" s="89"/>
      <c r="E8" s="90"/>
      <c r="F8" s="90"/>
      <c r="G8" s="254"/>
      <c r="H8" s="90"/>
      <c r="I8" s="90"/>
      <c r="J8" s="90"/>
      <c r="K8" s="90"/>
      <c r="L8" s="90"/>
      <c r="M8" s="90"/>
      <c r="N8" s="90"/>
      <c r="O8" s="90"/>
      <c r="P8" s="90"/>
      <c r="Q8" s="253">
        <f t="shared" si="0"/>
        <v>0</v>
      </c>
      <c r="R8" s="89"/>
    </row>
    <row r="9" spans="1:18" s="77" customFormat="1" ht="13.5" thickBot="1" x14ac:dyDescent="0.3">
      <c r="A9" s="76"/>
      <c r="B9" s="275"/>
      <c r="C9" s="88" t="s">
        <v>60</v>
      </c>
      <c r="D9" s="89"/>
      <c r="E9" s="90"/>
      <c r="F9" s="90"/>
      <c r="G9" s="254"/>
      <c r="H9" s="90"/>
      <c r="I9" s="90"/>
      <c r="J9" s="90"/>
      <c r="K9" s="90"/>
      <c r="L9" s="90"/>
      <c r="M9" s="90"/>
      <c r="N9" s="90"/>
      <c r="O9" s="90"/>
      <c r="P9" s="90"/>
      <c r="Q9" s="253">
        <f t="shared" si="0"/>
        <v>0</v>
      </c>
      <c r="R9" s="89"/>
    </row>
    <row r="10" spans="1:18" s="77" customFormat="1" ht="12.75" x14ac:dyDescent="0.25">
      <c r="A10" s="76"/>
      <c r="B10" s="287" t="s">
        <v>61</v>
      </c>
      <c r="C10" s="93" t="s">
        <v>55</v>
      </c>
      <c r="D10" s="94"/>
      <c r="E10" s="91"/>
      <c r="F10" s="91"/>
      <c r="G10" s="253">
        <v>4000</v>
      </c>
      <c r="H10" s="91"/>
      <c r="I10" s="91"/>
      <c r="J10" s="91"/>
      <c r="K10" s="91"/>
      <c r="L10" s="91"/>
      <c r="M10" s="91"/>
      <c r="N10" s="91"/>
      <c r="O10" s="91"/>
      <c r="P10" s="91"/>
      <c r="Q10" s="253">
        <f t="shared" si="0"/>
        <v>4000</v>
      </c>
      <c r="R10" s="94"/>
    </row>
    <row r="11" spans="1:18" s="77" customFormat="1" ht="12.75" x14ac:dyDescent="0.25">
      <c r="A11" s="76"/>
      <c r="B11" s="275"/>
      <c r="C11" s="88" t="s">
        <v>56</v>
      </c>
      <c r="D11" s="89">
        <v>2</v>
      </c>
      <c r="E11" s="90">
        <v>1000</v>
      </c>
      <c r="F11" s="90">
        <v>1000</v>
      </c>
      <c r="G11" s="254"/>
      <c r="H11" s="90"/>
      <c r="I11" s="90"/>
      <c r="J11" s="90"/>
      <c r="K11" s="90"/>
      <c r="L11" s="90"/>
      <c r="M11" s="90"/>
      <c r="N11" s="90"/>
      <c r="O11" s="90">
        <v>1000</v>
      </c>
      <c r="P11" s="90"/>
      <c r="Q11" s="253">
        <f t="shared" si="0"/>
        <v>3000</v>
      </c>
      <c r="R11" s="89"/>
    </row>
    <row r="12" spans="1:18" s="77" customFormat="1" ht="12.75" x14ac:dyDescent="0.25">
      <c r="A12" s="76"/>
      <c r="B12" s="275"/>
      <c r="C12" s="88" t="s">
        <v>57</v>
      </c>
      <c r="D12" s="89">
        <v>9</v>
      </c>
      <c r="E12" s="90">
        <v>4000</v>
      </c>
      <c r="F12" s="90">
        <v>5000</v>
      </c>
      <c r="G12" s="254"/>
      <c r="H12" s="90">
        <v>12000</v>
      </c>
      <c r="I12" s="90"/>
      <c r="J12" s="90"/>
      <c r="K12" s="90"/>
      <c r="L12" s="90"/>
      <c r="M12" s="90"/>
      <c r="N12" s="90"/>
      <c r="O12" s="90">
        <v>3000</v>
      </c>
      <c r="P12" s="90"/>
      <c r="Q12" s="253">
        <f t="shared" si="0"/>
        <v>24000</v>
      </c>
      <c r="R12" s="89"/>
    </row>
    <row r="13" spans="1:18" s="77" customFormat="1" ht="12.75" x14ac:dyDescent="0.25">
      <c r="A13" s="76"/>
      <c r="B13" s="275"/>
      <c r="C13" s="88" t="s">
        <v>58</v>
      </c>
      <c r="D13" s="89">
        <v>2</v>
      </c>
      <c r="E13" s="90"/>
      <c r="F13" s="90">
        <v>1000</v>
      </c>
      <c r="G13" s="254"/>
      <c r="H13" s="90"/>
      <c r="I13" s="90"/>
      <c r="J13" s="90"/>
      <c r="K13" s="90"/>
      <c r="L13" s="90"/>
      <c r="M13" s="90"/>
      <c r="N13" s="90"/>
      <c r="O13" s="90">
        <v>500</v>
      </c>
      <c r="P13" s="90"/>
      <c r="Q13" s="253">
        <f t="shared" si="0"/>
        <v>1500</v>
      </c>
      <c r="R13" s="89"/>
    </row>
    <row r="14" spans="1:18" s="77" customFormat="1" ht="12.75" x14ac:dyDescent="0.25">
      <c r="A14" s="76"/>
      <c r="B14" s="275"/>
      <c r="C14" s="88" t="s">
        <v>59</v>
      </c>
      <c r="D14" s="89"/>
      <c r="E14" s="90"/>
      <c r="F14" s="90"/>
      <c r="G14" s="254"/>
      <c r="H14" s="90"/>
      <c r="I14" s="90"/>
      <c r="J14" s="90"/>
      <c r="K14" s="90"/>
      <c r="L14" s="90"/>
      <c r="M14" s="90"/>
      <c r="N14" s="90"/>
      <c r="O14" s="90"/>
      <c r="P14" s="90"/>
      <c r="Q14" s="253">
        <f t="shared" si="0"/>
        <v>0</v>
      </c>
      <c r="R14" s="89"/>
    </row>
    <row r="15" spans="1:18" s="77" customFormat="1" ht="12.75" x14ac:dyDescent="0.25">
      <c r="A15" s="76"/>
      <c r="B15" s="275"/>
      <c r="C15" s="88" t="s">
        <v>60</v>
      </c>
      <c r="D15" s="89"/>
      <c r="E15" s="90"/>
      <c r="F15" s="90"/>
      <c r="G15" s="254"/>
      <c r="H15" s="90"/>
      <c r="I15" s="90"/>
      <c r="J15" s="90"/>
      <c r="K15" s="90"/>
      <c r="L15" s="90"/>
      <c r="M15" s="90"/>
      <c r="N15" s="90"/>
      <c r="O15" s="90"/>
      <c r="P15" s="90"/>
      <c r="Q15" s="253">
        <f t="shared" si="0"/>
        <v>0</v>
      </c>
      <c r="R15" s="89"/>
    </row>
    <row r="16" spans="1:18" s="77" customFormat="1" ht="12.75" x14ac:dyDescent="0.25">
      <c r="A16" s="76"/>
      <c r="B16" s="275"/>
      <c r="C16" s="88"/>
      <c r="D16" s="89"/>
      <c r="E16" s="90"/>
      <c r="F16" s="90"/>
      <c r="G16" s="254"/>
      <c r="H16" s="90"/>
      <c r="I16" s="90"/>
      <c r="J16" s="90"/>
      <c r="K16" s="90"/>
      <c r="L16" s="90"/>
      <c r="M16" s="90"/>
      <c r="N16" s="90"/>
      <c r="O16" s="90"/>
      <c r="P16" s="90"/>
      <c r="Q16" s="253">
        <f t="shared" si="0"/>
        <v>0</v>
      </c>
      <c r="R16" s="89"/>
    </row>
    <row r="17" spans="1:18" s="77" customFormat="1" ht="12.75" x14ac:dyDescent="0.25">
      <c r="A17" s="76"/>
      <c r="B17" s="275" t="s">
        <v>62</v>
      </c>
      <c r="C17" s="88" t="s">
        <v>55</v>
      </c>
      <c r="D17" s="89"/>
      <c r="E17" s="90"/>
      <c r="F17" s="90"/>
      <c r="G17" s="254"/>
      <c r="H17" s="90"/>
      <c r="I17" s="90"/>
      <c r="J17" s="90"/>
      <c r="K17" s="90"/>
      <c r="L17" s="90"/>
      <c r="M17" s="90"/>
      <c r="N17" s="90"/>
      <c r="O17" s="90"/>
      <c r="P17" s="90"/>
      <c r="Q17" s="253">
        <f t="shared" si="0"/>
        <v>0</v>
      </c>
      <c r="R17" s="89"/>
    </row>
    <row r="18" spans="1:18" s="77" customFormat="1" ht="12.75" x14ac:dyDescent="0.25">
      <c r="A18" s="76"/>
      <c r="B18" s="275"/>
      <c r="C18" s="88" t="s">
        <v>56</v>
      </c>
      <c r="D18" s="95">
        <v>1</v>
      </c>
      <c r="E18" s="90"/>
      <c r="F18" s="90">
        <v>350</v>
      </c>
      <c r="G18" s="254"/>
      <c r="H18" s="90"/>
      <c r="I18" s="90"/>
      <c r="J18" s="90"/>
      <c r="K18" s="90"/>
      <c r="L18" s="90"/>
      <c r="M18" s="90"/>
      <c r="N18" s="90"/>
      <c r="O18" s="90">
        <v>500</v>
      </c>
      <c r="P18" s="90"/>
      <c r="Q18" s="253">
        <f t="shared" si="0"/>
        <v>850</v>
      </c>
      <c r="R18" s="89"/>
    </row>
    <row r="19" spans="1:18" s="77" customFormat="1" ht="12.75" x14ac:dyDescent="0.25">
      <c r="A19" s="76"/>
      <c r="B19" s="275"/>
      <c r="C19" s="88" t="s">
        <v>57</v>
      </c>
      <c r="D19" s="95">
        <v>1</v>
      </c>
      <c r="E19" s="90"/>
      <c r="F19" s="90">
        <v>350</v>
      </c>
      <c r="G19" s="254"/>
      <c r="H19" s="90">
        <v>2000</v>
      </c>
      <c r="I19" s="90"/>
      <c r="J19" s="90"/>
      <c r="K19" s="90"/>
      <c r="L19" s="90"/>
      <c r="M19" s="90"/>
      <c r="N19" s="90"/>
      <c r="O19" s="90">
        <v>500</v>
      </c>
      <c r="P19" s="90"/>
      <c r="Q19" s="253">
        <f t="shared" si="0"/>
        <v>2850</v>
      </c>
      <c r="R19" s="89"/>
    </row>
    <row r="20" spans="1:18" s="77" customFormat="1" ht="12.75" x14ac:dyDescent="0.25">
      <c r="A20" s="76"/>
      <c r="B20" s="275"/>
      <c r="C20" s="88" t="s">
        <v>58</v>
      </c>
      <c r="D20" s="89"/>
      <c r="E20" s="90"/>
      <c r="F20" s="90"/>
      <c r="G20" s="254"/>
      <c r="H20" s="90"/>
      <c r="I20" s="90"/>
      <c r="J20" s="90"/>
      <c r="K20" s="90"/>
      <c r="L20" s="90"/>
      <c r="M20" s="90"/>
      <c r="N20" s="90"/>
      <c r="O20" s="90"/>
      <c r="P20" s="90"/>
      <c r="Q20" s="253">
        <f t="shared" si="0"/>
        <v>0</v>
      </c>
      <c r="R20" s="89"/>
    </row>
    <row r="21" spans="1:18" s="77" customFormat="1" ht="12.75" x14ac:dyDescent="0.25">
      <c r="A21" s="76"/>
      <c r="B21" s="275"/>
      <c r="C21" s="88" t="s">
        <v>59</v>
      </c>
      <c r="D21" s="89"/>
      <c r="E21" s="90"/>
      <c r="F21" s="90"/>
      <c r="G21" s="254"/>
      <c r="H21" s="90"/>
      <c r="I21" s="90"/>
      <c r="J21" s="90"/>
      <c r="K21" s="90"/>
      <c r="L21" s="90"/>
      <c r="M21" s="90"/>
      <c r="N21" s="90"/>
      <c r="O21" s="90"/>
      <c r="P21" s="90"/>
      <c r="Q21" s="253">
        <f t="shared" si="0"/>
        <v>0</v>
      </c>
      <c r="R21" s="89"/>
    </row>
    <row r="22" spans="1:18" s="77" customFormat="1" ht="12.75" x14ac:dyDescent="0.25">
      <c r="A22" s="76"/>
      <c r="B22" s="275"/>
      <c r="C22" s="88" t="s">
        <v>60</v>
      </c>
      <c r="D22" s="89"/>
      <c r="E22" s="90"/>
      <c r="F22" s="90"/>
      <c r="G22" s="254"/>
      <c r="H22" s="90"/>
      <c r="I22" s="90"/>
      <c r="J22" s="90"/>
      <c r="K22" s="90"/>
      <c r="L22" s="90"/>
      <c r="M22" s="90"/>
      <c r="N22" s="90"/>
      <c r="O22" s="90"/>
      <c r="P22" s="90"/>
      <c r="Q22" s="253">
        <f t="shared" si="0"/>
        <v>0</v>
      </c>
      <c r="R22" s="89"/>
    </row>
    <row r="23" spans="1:18" s="77" customFormat="1" ht="12.75" x14ac:dyDescent="0.25">
      <c r="A23" s="76"/>
      <c r="B23" s="288" t="s">
        <v>63</v>
      </c>
      <c r="C23" s="88" t="s">
        <v>55</v>
      </c>
      <c r="D23" s="89"/>
      <c r="E23" s="90"/>
      <c r="F23" s="90"/>
      <c r="G23" s="254"/>
      <c r="H23" s="90"/>
      <c r="I23" s="90"/>
      <c r="J23" s="90"/>
      <c r="K23" s="90"/>
      <c r="L23" s="90"/>
      <c r="M23" s="90"/>
      <c r="N23" s="90"/>
      <c r="O23" s="90"/>
      <c r="P23" s="90"/>
      <c r="Q23" s="253"/>
      <c r="R23" s="89"/>
    </row>
    <row r="24" spans="1:18" s="77" customFormat="1" ht="12.75" x14ac:dyDescent="0.25">
      <c r="A24" s="76"/>
      <c r="B24" s="289"/>
      <c r="C24" s="88" t="s">
        <v>56</v>
      </c>
      <c r="D24" s="89"/>
      <c r="E24" s="90"/>
      <c r="F24" s="90"/>
      <c r="G24" s="254"/>
      <c r="H24" s="90"/>
      <c r="I24" s="90"/>
      <c r="J24" s="90"/>
      <c r="K24" s="90"/>
      <c r="L24" s="90"/>
      <c r="M24" s="90"/>
      <c r="N24" s="90"/>
      <c r="O24" s="90"/>
      <c r="P24" s="90"/>
      <c r="Q24" s="253"/>
      <c r="R24" s="89"/>
    </row>
    <row r="25" spans="1:18" s="77" customFormat="1" ht="12.75" x14ac:dyDescent="0.25">
      <c r="A25" s="76"/>
      <c r="B25" s="289"/>
      <c r="C25" s="88" t="s">
        <v>57</v>
      </c>
      <c r="D25" s="89"/>
      <c r="E25" s="90"/>
      <c r="F25" s="90"/>
      <c r="G25" s="254"/>
      <c r="H25" s="90"/>
      <c r="I25" s="90"/>
      <c r="J25" s="90"/>
      <c r="K25" s="90"/>
      <c r="L25" s="90"/>
      <c r="M25" s="90"/>
      <c r="N25" s="90"/>
      <c r="O25" s="90"/>
      <c r="P25" s="90"/>
      <c r="Q25" s="253"/>
      <c r="R25" s="89"/>
    </row>
    <row r="26" spans="1:18" s="77" customFormat="1" ht="12.75" x14ac:dyDescent="0.25">
      <c r="A26" s="76"/>
      <c r="B26" s="289"/>
      <c r="C26" s="88" t="s">
        <v>58</v>
      </c>
      <c r="D26" s="89"/>
      <c r="E26" s="90"/>
      <c r="F26" s="90"/>
      <c r="G26" s="254"/>
      <c r="H26" s="90"/>
      <c r="I26" s="90"/>
      <c r="J26" s="90"/>
      <c r="K26" s="90"/>
      <c r="L26" s="90"/>
      <c r="M26" s="90"/>
      <c r="N26" s="90"/>
      <c r="O26" s="90"/>
      <c r="P26" s="90"/>
      <c r="Q26" s="253"/>
      <c r="R26" s="89"/>
    </row>
    <row r="27" spans="1:18" s="77" customFormat="1" ht="12.75" x14ac:dyDescent="0.25">
      <c r="A27" s="76"/>
      <c r="B27" s="289"/>
      <c r="C27" s="88" t="s">
        <v>59</v>
      </c>
      <c r="D27" s="89"/>
      <c r="E27" s="90"/>
      <c r="F27" s="90"/>
      <c r="G27" s="254"/>
      <c r="H27" s="90"/>
      <c r="I27" s="90"/>
      <c r="J27" s="90"/>
      <c r="K27" s="90"/>
      <c r="L27" s="90"/>
      <c r="M27" s="90"/>
      <c r="N27" s="90"/>
      <c r="O27" s="90"/>
      <c r="P27" s="90"/>
      <c r="Q27" s="253"/>
      <c r="R27" s="89"/>
    </row>
    <row r="28" spans="1:18" s="77" customFormat="1" ht="12.75" x14ac:dyDescent="0.25">
      <c r="A28" s="76"/>
      <c r="B28" s="290"/>
      <c r="C28" s="88" t="s">
        <v>60</v>
      </c>
      <c r="D28" s="89"/>
      <c r="E28" s="90"/>
      <c r="F28" s="90"/>
      <c r="G28" s="254"/>
      <c r="H28" s="90"/>
      <c r="I28" s="90"/>
      <c r="J28" s="90"/>
      <c r="K28" s="90"/>
      <c r="L28" s="90"/>
      <c r="M28" s="90"/>
      <c r="N28" s="90"/>
      <c r="O28" s="90"/>
      <c r="P28" s="90"/>
      <c r="Q28" s="253"/>
      <c r="R28" s="89"/>
    </row>
    <row r="29" spans="1:18" s="77" customFormat="1" ht="12.75" x14ac:dyDescent="0.25">
      <c r="A29" s="76"/>
      <c r="B29" s="276" t="s">
        <v>64</v>
      </c>
      <c r="C29" s="88" t="s">
        <v>55</v>
      </c>
      <c r="D29" s="89"/>
      <c r="E29" s="90"/>
      <c r="F29" s="90"/>
      <c r="G29" s="254"/>
      <c r="H29" s="90"/>
      <c r="I29" s="90"/>
      <c r="J29" s="90"/>
      <c r="K29" s="90"/>
      <c r="L29" s="90"/>
      <c r="M29" s="90"/>
      <c r="N29" s="90"/>
      <c r="O29" s="90"/>
      <c r="P29" s="90"/>
      <c r="Q29" s="253">
        <f t="shared" si="0"/>
        <v>0</v>
      </c>
      <c r="R29" s="89"/>
    </row>
    <row r="30" spans="1:18" s="77" customFormat="1" ht="12.75" x14ac:dyDescent="0.25">
      <c r="A30" s="76"/>
      <c r="B30" s="277"/>
      <c r="C30" s="88" t="s">
        <v>56</v>
      </c>
      <c r="D30" s="89"/>
      <c r="E30" s="90"/>
      <c r="F30" s="90"/>
      <c r="G30" s="254"/>
      <c r="H30" s="90"/>
      <c r="I30" s="90"/>
      <c r="J30" s="90"/>
      <c r="K30" s="90"/>
      <c r="L30" s="90"/>
      <c r="M30" s="90"/>
      <c r="N30" s="90"/>
      <c r="O30" s="90">
        <v>500</v>
      </c>
      <c r="P30" s="90"/>
      <c r="Q30" s="253">
        <f t="shared" si="0"/>
        <v>500</v>
      </c>
      <c r="R30" s="89"/>
    </row>
    <row r="31" spans="1:18" s="77" customFormat="1" ht="12.75" x14ac:dyDescent="0.25">
      <c r="A31" s="76"/>
      <c r="B31" s="277"/>
      <c r="C31" s="88" t="s">
        <v>57</v>
      </c>
      <c r="D31" s="89"/>
      <c r="E31" s="90"/>
      <c r="F31" s="90"/>
      <c r="G31" s="254"/>
      <c r="H31" s="90"/>
      <c r="I31" s="90"/>
      <c r="J31" s="90"/>
      <c r="K31" s="90"/>
      <c r="L31" s="90"/>
      <c r="M31" s="90"/>
      <c r="N31" s="90"/>
      <c r="O31" s="90">
        <v>1200</v>
      </c>
      <c r="P31" s="90"/>
      <c r="Q31" s="253">
        <f t="shared" si="0"/>
        <v>1200</v>
      </c>
      <c r="R31" s="89"/>
    </row>
    <row r="32" spans="1:18" s="77" customFormat="1" ht="12.75" x14ac:dyDescent="0.25">
      <c r="A32" s="76"/>
      <c r="B32" s="277"/>
      <c r="C32" s="88" t="s">
        <v>58</v>
      </c>
      <c r="D32" s="89"/>
      <c r="E32" s="90"/>
      <c r="F32" s="90"/>
      <c r="G32" s="254"/>
      <c r="H32" s="90"/>
      <c r="I32" s="90"/>
      <c r="J32" s="90"/>
      <c r="K32" s="90"/>
      <c r="L32" s="90"/>
      <c r="M32" s="90"/>
      <c r="N32" s="90"/>
      <c r="O32" s="90">
        <v>500</v>
      </c>
      <c r="P32" s="90"/>
      <c r="Q32" s="253">
        <f t="shared" si="0"/>
        <v>500</v>
      </c>
      <c r="R32" s="89"/>
    </row>
    <row r="33" spans="1:18" s="77" customFormat="1" ht="12.75" x14ac:dyDescent="0.25">
      <c r="A33" s="76"/>
      <c r="B33" s="277"/>
      <c r="C33" s="88" t="s">
        <v>59</v>
      </c>
      <c r="D33" s="89"/>
      <c r="E33" s="90"/>
      <c r="F33" s="90"/>
      <c r="G33" s="254"/>
      <c r="H33" s="90"/>
      <c r="I33" s="90"/>
      <c r="J33" s="90"/>
      <c r="K33" s="90"/>
      <c r="L33" s="90"/>
      <c r="M33" s="90"/>
      <c r="N33" s="90"/>
      <c r="O33" s="90"/>
      <c r="P33" s="90"/>
      <c r="Q33" s="253">
        <f t="shared" si="0"/>
        <v>0</v>
      </c>
      <c r="R33" s="89"/>
    </row>
    <row r="34" spans="1:18" s="77" customFormat="1" ht="12.75" x14ac:dyDescent="0.25">
      <c r="A34" s="76"/>
      <c r="B34" s="278"/>
      <c r="C34" s="88" t="s">
        <v>60</v>
      </c>
      <c r="D34" s="89"/>
      <c r="E34" s="90"/>
      <c r="F34" s="90"/>
      <c r="G34" s="254"/>
      <c r="H34" s="90"/>
      <c r="I34" s="90"/>
      <c r="J34" s="90"/>
      <c r="K34" s="90"/>
      <c r="L34" s="90"/>
      <c r="M34" s="90"/>
      <c r="N34" s="90"/>
      <c r="O34" s="90"/>
      <c r="P34" s="90"/>
      <c r="Q34" s="253">
        <f t="shared" si="0"/>
        <v>0</v>
      </c>
      <c r="R34" s="89"/>
    </row>
    <row r="35" spans="1:18" s="77" customFormat="1" ht="12.75" x14ac:dyDescent="0.25">
      <c r="A35" s="76"/>
      <c r="B35" s="291" t="s">
        <v>65</v>
      </c>
      <c r="C35" s="88" t="s">
        <v>55</v>
      </c>
      <c r="D35" s="89"/>
      <c r="E35" s="90"/>
      <c r="F35" s="90"/>
      <c r="G35" s="254"/>
      <c r="H35" s="90"/>
      <c r="I35" s="90"/>
      <c r="J35" s="90"/>
      <c r="K35" s="90"/>
      <c r="L35" s="90"/>
      <c r="M35" s="90"/>
      <c r="N35" s="90"/>
      <c r="O35" s="90"/>
      <c r="P35" s="90"/>
      <c r="Q35" s="253">
        <f t="shared" si="0"/>
        <v>0</v>
      </c>
      <c r="R35" s="89"/>
    </row>
    <row r="36" spans="1:18" s="77" customFormat="1" ht="12.75" x14ac:dyDescent="0.25">
      <c r="A36" s="76"/>
      <c r="B36" s="292"/>
      <c r="C36" s="88" t="s">
        <v>56</v>
      </c>
      <c r="D36" s="89">
        <v>3</v>
      </c>
      <c r="E36" s="90">
        <v>500</v>
      </c>
      <c r="F36" s="90">
        <v>1224</v>
      </c>
      <c r="G36" s="254"/>
      <c r="H36" s="90"/>
      <c r="I36" s="90"/>
      <c r="J36" s="90"/>
      <c r="K36" s="90"/>
      <c r="L36" s="90"/>
      <c r="M36" s="90"/>
      <c r="N36" s="90"/>
      <c r="O36" s="90">
        <v>921</v>
      </c>
      <c r="P36" s="90"/>
      <c r="Q36" s="253">
        <f t="shared" si="0"/>
        <v>2645</v>
      </c>
      <c r="R36" s="89"/>
    </row>
    <row r="37" spans="1:18" s="77" customFormat="1" ht="12.75" x14ac:dyDescent="0.25">
      <c r="A37" s="76"/>
      <c r="B37" s="292"/>
      <c r="C37" s="88" t="s">
        <v>57</v>
      </c>
      <c r="D37" s="89">
        <v>6</v>
      </c>
      <c r="E37" s="90">
        <v>4000</v>
      </c>
      <c r="F37" s="90">
        <v>1224</v>
      </c>
      <c r="G37" s="254"/>
      <c r="H37" s="90">
        <v>12000</v>
      </c>
      <c r="I37" s="90"/>
      <c r="J37" s="90"/>
      <c r="K37" s="90"/>
      <c r="L37" s="90"/>
      <c r="M37" s="90"/>
      <c r="N37" s="90"/>
      <c r="O37" s="90">
        <v>921</v>
      </c>
      <c r="P37" s="90"/>
      <c r="Q37" s="253">
        <f t="shared" si="0"/>
        <v>18145</v>
      </c>
      <c r="R37" s="89"/>
    </row>
    <row r="38" spans="1:18" s="77" customFormat="1" ht="12.75" x14ac:dyDescent="0.25">
      <c r="A38" s="76"/>
      <c r="B38" s="292"/>
      <c r="C38" s="88" t="s">
        <v>59</v>
      </c>
      <c r="D38" s="89"/>
      <c r="E38" s="90"/>
      <c r="F38" s="90"/>
      <c r="G38" s="254"/>
      <c r="H38" s="90"/>
      <c r="I38" s="90"/>
      <c r="J38" s="90"/>
      <c r="K38" s="90"/>
      <c r="L38" s="90"/>
      <c r="M38" s="90"/>
      <c r="N38" s="90"/>
      <c r="O38" s="90"/>
      <c r="P38" s="90"/>
      <c r="Q38" s="253">
        <f t="shared" si="0"/>
        <v>0</v>
      </c>
      <c r="R38" s="89"/>
    </row>
    <row r="39" spans="1:18" s="77" customFormat="1" ht="12.75" x14ac:dyDescent="0.25">
      <c r="A39" s="76"/>
      <c r="B39" s="293"/>
      <c r="C39" s="88" t="s">
        <v>60</v>
      </c>
      <c r="D39" s="89"/>
      <c r="E39" s="90"/>
      <c r="F39" s="90"/>
      <c r="G39" s="254"/>
      <c r="H39" s="90"/>
      <c r="I39" s="90"/>
      <c r="J39" s="90"/>
      <c r="K39" s="90"/>
      <c r="L39" s="90"/>
      <c r="M39" s="90"/>
      <c r="N39" s="90"/>
      <c r="O39" s="90"/>
      <c r="P39" s="90"/>
      <c r="Q39" s="253">
        <f t="shared" si="0"/>
        <v>0</v>
      </c>
      <c r="R39" s="89"/>
    </row>
    <row r="40" spans="1:18" s="77" customFormat="1" ht="12" customHeight="1" x14ac:dyDescent="0.25">
      <c r="A40" s="76"/>
      <c r="B40" s="288" t="s">
        <v>66</v>
      </c>
      <c r="C40" s="88" t="s">
        <v>55</v>
      </c>
      <c r="D40" s="89"/>
      <c r="E40" s="90"/>
      <c r="F40" s="90"/>
      <c r="G40" s="254">
        <v>2000</v>
      </c>
      <c r="H40" s="90"/>
      <c r="I40" s="90"/>
      <c r="J40" s="90"/>
      <c r="K40" s="90"/>
      <c r="L40" s="90"/>
      <c r="M40" s="90"/>
      <c r="N40" s="90"/>
      <c r="O40" s="90"/>
      <c r="P40" s="90"/>
      <c r="Q40" s="253">
        <f t="shared" si="0"/>
        <v>2000</v>
      </c>
      <c r="R40" s="89"/>
    </row>
    <row r="41" spans="1:18" s="77" customFormat="1" ht="12.75" x14ac:dyDescent="0.25">
      <c r="A41" s="76"/>
      <c r="B41" s="289"/>
      <c r="C41" s="88" t="s">
        <v>56</v>
      </c>
      <c r="D41" s="89">
        <v>1</v>
      </c>
      <c r="E41" s="90">
        <v>2000</v>
      </c>
      <c r="F41" s="90">
        <v>1000</v>
      </c>
      <c r="G41" s="254"/>
      <c r="H41" s="90"/>
      <c r="I41" s="90"/>
      <c r="J41" s="90"/>
      <c r="K41" s="90"/>
      <c r="L41" s="90"/>
      <c r="M41" s="90"/>
      <c r="N41" s="90"/>
      <c r="O41" s="90">
        <v>500</v>
      </c>
      <c r="P41" s="90"/>
      <c r="Q41" s="253">
        <f t="shared" si="0"/>
        <v>3500</v>
      </c>
      <c r="R41" s="89"/>
    </row>
    <row r="42" spans="1:18" s="77" customFormat="1" ht="12.75" x14ac:dyDescent="0.25">
      <c r="A42" s="76"/>
      <c r="B42" s="289"/>
      <c r="C42" s="88" t="s">
        <v>57</v>
      </c>
      <c r="D42" s="89">
        <v>1</v>
      </c>
      <c r="E42" s="90">
        <v>2000</v>
      </c>
      <c r="F42" s="90">
        <v>1000</v>
      </c>
      <c r="G42" s="254"/>
      <c r="H42" s="90">
        <v>3000</v>
      </c>
      <c r="I42" s="90"/>
      <c r="J42" s="90"/>
      <c r="K42" s="90"/>
      <c r="L42" s="90"/>
      <c r="M42" s="90"/>
      <c r="N42" s="90"/>
      <c r="O42" s="90">
        <v>1000</v>
      </c>
      <c r="P42" s="90"/>
      <c r="Q42" s="253">
        <f t="shared" si="0"/>
        <v>7000</v>
      </c>
      <c r="R42" s="89"/>
    </row>
    <row r="43" spans="1:18" s="77" customFormat="1" ht="12.75" x14ac:dyDescent="0.25">
      <c r="A43" s="76"/>
      <c r="B43" s="289"/>
      <c r="C43" s="88" t="s">
        <v>58</v>
      </c>
      <c r="D43" s="89"/>
      <c r="E43" s="90"/>
      <c r="F43" s="90">
        <v>500</v>
      </c>
      <c r="G43" s="254"/>
      <c r="H43" s="90"/>
      <c r="I43" s="90"/>
      <c r="J43" s="90"/>
      <c r="K43" s="90"/>
      <c r="L43" s="90"/>
      <c r="M43" s="90"/>
      <c r="N43" s="90"/>
      <c r="O43" s="90">
        <v>500</v>
      </c>
      <c r="P43" s="90"/>
      <c r="Q43" s="253">
        <f t="shared" si="0"/>
        <v>1000</v>
      </c>
      <c r="R43" s="89"/>
    </row>
    <row r="44" spans="1:18" s="77" customFormat="1" ht="12.75" x14ac:dyDescent="0.25">
      <c r="A44" s="76"/>
      <c r="B44" s="289"/>
      <c r="C44" s="88" t="s">
        <v>59</v>
      </c>
      <c r="D44" s="89"/>
      <c r="E44" s="90"/>
      <c r="F44" s="90"/>
      <c r="G44" s="254"/>
      <c r="H44" s="90"/>
      <c r="I44" s="90"/>
      <c r="J44" s="90"/>
      <c r="K44" s="90"/>
      <c r="L44" s="90"/>
      <c r="M44" s="90"/>
      <c r="N44" s="90"/>
      <c r="O44" s="90"/>
      <c r="P44" s="90"/>
      <c r="Q44" s="253">
        <f t="shared" si="0"/>
        <v>0</v>
      </c>
      <c r="R44" s="89"/>
    </row>
    <row r="45" spans="1:18" s="77" customFormat="1" ht="12.75" x14ac:dyDescent="0.25">
      <c r="A45" s="76"/>
      <c r="B45" s="290"/>
      <c r="C45" s="88" t="s">
        <v>60</v>
      </c>
      <c r="D45" s="89"/>
      <c r="E45" s="90"/>
      <c r="F45" s="90"/>
      <c r="G45" s="254"/>
      <c r="H45" s="90"/>
      <c r="I45" s="90"/>
      <c r="J45" s="90"/>
      <c r="K45" s="90"/>
      <c r="L45" s="90"/>
      <c r="M45" s="90"/>
      <c r="N45" s="90"/>
      <c r="O45" s="90"/>
      <c r="P45" s="90"/>
      <c r="Q45" s="253">
        <f t="shared" si="0"/>
        <v>0</v>
      </c>
      <c r="R45" s="89"/>
    </row>
    <row r="46" spans="1:18" s="77" customFormat="1" ht="12" customHeight="1" x14ac:dyDescent="0.25">
      <c r="A46" s="76"/>
      <c r="B46" s="276" t="s">
        <v>67</v>
      </c>
      <c r="C46" s="88" t="s">
        <v>55</v>
      </c>
      <c r="D46" s="89"/>
      <c r="E46" s="90"/>
      <c r="F46" s="90"/>
      <c r="G46" s="254">
        <v>3000</v>
      </c>
      <c r="H46" s="90"/>
      <c r="I46" s="90"/>
      <c r="J46" s="90"/>
      <c r="K46" s="90"/>
      <c r="L46" s="90"/>
      <c r="M46" s="90"/>
      <c r="N46" s="90"/>
      <c r="O46" s="90"/>
      <c r="P46" s="90"/>
      <c r="Q46" s="253">
        <f t="shared" si="0"/>
        <v>3000</v>
      </c>
      <c r="R46" s="89"/>
    </row>
    <row r="47" spans="1:18" s="77" customFormat="1" ht="12.75" x14ac:dyDescent="0.25">
      <c r="A47" s="76"/>
      <c r="B47" s="277"/>
      <c r="C47" s="88" t="s">
        <v>56</v>
      </c>
      <c r="D47" s="89">
        <v>3</v>
      </c>
      <c r="E47" s="90"/>
      <c r="F47" s="90">
        <v>1000</v>
      </c>
      <c r="G47" s="254"/>
      <c r="H47" s="90"/>
      <c r="I47" s="90"/>
      <c r="J47" s="90"/>
      <c r="K47" s="90"/>
      <c r="L47" s="90"/>
      <c r="M47" s="90"/>
      <c r="N47" s="90"/>
      <c r="O47" s="90">
        <v>500</v>
      </c>
      <c r="P47" s="90"/>
      <c r="Q47" s="253">
        <f t="shared" si="0"/>
        <v>1500</v>
      </c>
      <c r="R47" s="89"/>
    </row>
    <row r="48" spans="1:18" s="77" customFormat="1" ht="12.75" x14ac:dyDescent="0.25">
      <c r="A48" s="76"/>
      <c r="B48" s="277"/>
      <c r="C48" s="88" t="s">
        <v>57</v>
      </c>
      <c r="D48" s="89">
        <v>5</v>
      </c>
      <c r="E48" s="90"/>
      <c r="F48" s="90">
        <v>3000</v>
      </c>
      <c r="G48" s="254"/>
      <c r="H48" s="90">
        <v>12000</v>
      </c>
      <c r="I48" s="90"/>
      <c r="J48" s="90"/>
      <c r="K48" s="90"/>
      <c r="L48" s="90"/>
      <c r="M48" s="90"/>
      <c r="N48" s="90"/>
      <c r="O48" s="90">
        <v>1000</v>
      </c>
      <c r="P48" s="90"/>
      <c r="Q48" s="253">
        <f t="shared" si="0"/>
        <v>16000</v>
      </c>
      <c r="R48" s="89"/>
    </row>
    <row r="49" spans="1:18" s="77" customFormat="1" ht="12.75" x14ac:dyDescent="0.25">
      <c r="A49" s="76"/>
      <c r="B49" s="277"/>
      <c r="C49" s="88" t="s">
        <v>58</v>
      </c>
      <c r="D49" s="89"/>
      <c r="E49" s="90"/>
      <c r="F49" s="90"/>
      <c r="G49" s="254"/>
      <c r="H49" s="90"/>
      <c r="I49" s="90"/>
      <c r="J49" s="90"/>
      <c r="K49" s="90"/>
      <c r="L49" s="90"/>
      <c r="M49" s="90"/>
      <c r="N49" s="90"/>
      <c r="O49" s="90">
        <v>1100</v>
      </c>
      <c r="P49" s="90"/>
      <c r="Q49" s="253">
        <f t="shared" si="0"/>
        <v>1100</v>
      </c>
      <c r="R49" s="89"/>
    </row>
    <row r="50" spans="1:18" s="77" customFormat="1" ht="12.75" x14ac:dyDescent="0.25">
      <c r="A50" s="76"/>
      <c r="B50" s="277"/>
      <c r="C50" s="88" t="s">
        <v>59</v>
      </c>
      <c r="D50" s="89"/>
      <c r="E50" s="90"/>
      <c r="F50" s="90"/>
      <c r="G50" s="254"/>
      <c r="H50" s="90"/>
      <c r="I50" s="90"/>
      <c r="J50" s="90"/>
      <c r="K50" s="90"/>
      <c r="L50" s="90"/>
      <c r="M50" s="90"/>
      <c r="N50" s="90"/>
      <c r="O50" s="90"/>
      <c r="P50" s="90"/>
      <c r="Q50" s="253">
        <f t="shared" si="0"/>
        <v>0</v>
      </c>
      <c r="R50" s="89"/>
    </row>
    <row r="51" spans="1:18" s="77" customFormat="1" ht="12.75" x14ac:dyDescent="0.25">
      <c r="A51" s="76"/>
      <c r="B51" s="278"/>
      <c r="C51" s="88" t="s">
        <v>60</v>
      </c>
      <c r="D51" s="89"/>
      <c r="E51" s="90"/>
      <c r="F51" s="90"/>
      <c r="G51" s="254"/>
      <c r="H51" s="90"/>
      <c r="I51" s="90"/>
      <c r="J51" s="90"/>
      <c r="K51" s="90"/>
      <c r="L51" s="90"/>
      <c r="M51" s="90"/>
      <c r="N51" s="90"/>
      <c r="O51" s="90"/>
      <c r="P51" s="90"/>
      <c r="Q51" s="253">
        <f t="shared" si="0"/>
        <v>0</v>
      </c>
      <c r="R51" s="89"/>
    </row>
    <row r="52" spans="1:18" s="77" customFormat="1" ht="12.75" customHeight="1" x14ac:dyDescent="0.25">
      <c r="A52" s="76"/>
      <c r="B52" s="279" t="s">
        <v>68</v>
      </c>
      <c r="C52" s="88" t="s">
        <v>56</v>
      </c>
      <c r="D52" s="89"/>
      <c r="E52" s="90"/>
      <c r="F52" s="90"/>
      <c r="G52" s="254"/>
      <c r="H52" s="90"/>
      <c r="I52" s="90"/>
      <c r="J52" s="90"/>
      <c r="K52" s="90"/>
      <c r="L52" s="90"/>
      <c r="M52" s="90"/>
      <c r="N52" s="90"/>
      <c r="O52" s="90"/>
      <c r="P52" s="90"/>
      <c r="Q52" s="253">
        <f t="shared" si="0"/>
        <v>0</v>
      </c>
      <c r="R52" s="96"/>
    </row>
    <row r="53" spans="1:18" s="77" customFormat="1" ht="15.75" customHeight="1" x14ac:dyDescent="0.25">
      <c r="A53" s="76"/>
      <c r="B53" s="280"/>
      <c r="C53" s="88" t="s">
        <v>57</v>
      </c>
      <c r="D53" s="89"/>
      <c r="E53" s="90"/>
      <c r="F53" s="90"/>
      <c r="G53" s="254"/>
      <c r="H53" s="90"/>
      <c r="I53" s="90"/>
      <c r="J53" s="90"/>
      <c r="K53" s="90"/>
      <c r="L53" s="90"/>
      <c r="M53" s="90"/>
      <c r="N53" s="90"/>
      <c r="O53" s="90"/>
      <c r="P53" s="90"/>
      <c r="Q53" s="253">
        <f t="shared" si="0"/>
        <v>0</v>
      </c>
      <c r="R53" s="96"/>
    </row>
    <row r="54" spans="1:18" s="77" customFormat="1" ht="44.25" customHeight="1" thickBot="1" x14ac:dyDescent="0.3">
      <c r="A54" s="76"/>
      <c r="B54" s="281"/>
      <c r="C54" s="97" t="s">
        <v>58</v>
      </c>
      <c r="D54" s="98"/>
      <c r="E54" s="99"/>
      <c r="F54" s="99"/>
      <c r="G54" s="255"/>
      <c r="H54" s="99"/>
      <c r="I54" s="99"/>
      <c r="J54" s="99"/>
      <c r="K54" s="99"/>
      <c r="L54" s="99"/>
      <c r="M54" s="99"/>
      <c r="N54" s="99"/>
      <c r="O54" s="99"/>
      <c r="P54" s="99"/>
      <c r="Q54" s="253">
        <f t="shared" si="0"/>
        <v>0</v>
      </c>
      <c r="R54" s="100"/>
    </row>
    <row r="55" spans="1:18" s="77" customFormat="1" ht="12.75" customHeight="1" x14ac:dyDescent="0.25">
      <c r="A55" s="76"/>
      <c r="B55" s="282" t="s">
        <v>69</v>
      </c>
      <c r="C55" s="88" t="s">
        <v>56</v>
      </c>
      <c r="D55" s="89"/>
      <c r="E55" s="90"/>
      <c r="F55" s="90"/>
      <c r="G55" s="254"/>
      <c r="H55" s="90"/>
      <c r="I55" s="90"/>
      <c r="J55" s="90"/>
      <c r="K55" s="90"/>
      <c r="L55" s="90"/>
      <c r="M55" s="90"/>
      <c r="N55" s="90"/>
      <c r="O55" s="90"/>
      <c r="P55" s="90"/>
      <c r="Q55" s="253">
        <f t="shared" si="0"/>
        <v>0</v>
      </c>
      <c r="R55" s="96"/>
    </row>
    <row r="56" spans="1:18" s="77" customFormat="1" ht="15.75" customHeight="1" x14ac:dyDescent="0.25">
      <c r="A56" s="76"/>
      <c r="B56" s="283"/>
      <c r="C56" s="88" t="s">
        <v>57</v>
      </c>
      <c r="D56" s="89"/>
      <c r="E56" s="90"/>
      <c r="F56" s="90"/>
      <c r="G56" s="254"/>
      <c r="H56" s="90"/>
      <c r="I56" s="90"/>
      <c r="J56" s="90"/>
      <c r="K56" s="90"/>
      <c r="L56" s="90"/>
      <c r="M56" s="90"/>
      <c r="N56" s="90"/>
      <c r="O56" s="90"/>
      <c r="P56" s="90"/>
      <c r="Q56" s="253">
        <f t="shared" si="0"/>
        <v>0</v>
      </c>
      <c r="R56" s="96"/>
    </row>
    <row r="57" spans="1:18" s="77" customFormat="1" ht="72" customHeight="1" thickBot="1" x14ac:dyDescent="0.3">
      <c r="A57" s="76"/>
      <c r="B57" s="284"/>
      <c r="C57" s="97" t="s">
        <v>70</v>
      </c>
      <c r="D57" s="98"/>
      <c r="E57" s="99"/>
      <c r="F57" s="99"/>
      <c r="G57" s="255"/>
      <c r="H57" s="99"/>
      <c r="I57" s="99"/>
      <c r="J57" s="99"/>
      <c r="K57" s="99"/>
      <c r="L57" s="99"/>
      <c r="M57" s="99"/>
      <c r="N57" s="99"/>
      <c r="O57" s="99"/>
      <c r="P57" s="99"/>
      <c r="Q57" s="253">
        <f t="shared" si="0"/>
        <v>0</v>
      </c>
      <c r="R57" s="100"/>
    </row>
    <row r="58" spans="1:18" s="105" customFormat="1" ht="13.5" thickBot="1" x14ac:dyDescent="0.3">
      <c r="A58" s="101"/>
      <c r="B58" s="285" t="s">
        <v>71</v>
      </c>
      <c r="C58" s="286"/>
      <c r="D58" s="102"/>
      <c r="E58" s="103">
        <f>SUM(E4:E57)</f>
        <v>18500</v>
      </c>
      <c r="F58" s="103">
        <f t="shared" ref="F58:P58" si="1">SUM(F4:F57)</f>
        <v>19648</v>
      </c>
      <c r="G58" s="103">
        <f t="shared" si="1"/>
        <v>10000</v>
      </c>
      <c r="H58" s="103">
        <f t="shared" si="1"/>
        <v>53000</v>
      </c>
      <c r="I58" s="103">
        <f t="shared" si="1"/>
        <v>0</v>
      </c>
      <c r="J58" s="103">
        <f t="shared" si="1"/>
        <v>0</v>
      </c>
      <c r="K58" s="103">
        <f t="shared" si="1"/>
        <v>0</v>
      </c>
      <c r="L58" s="103">
        <f t="shared" si="1"/>
        <v>0</v>
      </c>
      <c r="M58" s="103">
        <f t="shared" si="1"/>
        <v>0</v>
      </c>
      <c r="N58" s="103">
        <f t="shared" si="1"/>
        <v>0</v>
      </c>
      <c r="O58" s="103">
        <f t="shared" si="1"/>
        <v>16142</v>
      </c>
      <c r="P58" s="103">
        <f t="shared" si="1"/>
        <v>0</v>
      </c>
      <c r="Q58" s="103">
        <f>SUM(Q4:Q57)</f>
        <v>117290</v>
      </c>
      <c r="R58" s="104"/>
    </row>
    <row r="59" spans="1:18" s="77" customFormat="1" ht="12.75" x14ac:dyDescent="0.25">
      <c r="A59" s="76"/>
      <c r="B59" s="106"/>
      <c r="C59" s="107"/>
      <c r="Q59" s="78"/>
    </row>
    <row r="60" spans="1:18" x14ac:dyDescent="0.25">
      <c r="Q60" s="109"/>
    </row>
    <row r="61" spans="1:18" x14ac:dyDescent="0.25">
      <c r="Q61" s="109"/>
    </row>
    <row r="63" spans="1:18" x14ac:dyDescent="0.25">
      <c r="C63" s="110"/>
    </row>
  </sheetData>
  <mergeCells count="16">
    <mergeCell ref="B1:C1"/>
    <mergeCell ref="B2:B3"/>
    <mergeCell ref="C2:C3"/>
    <mergeCell ref="D2:D3"/>
    <mergeCell ref="R2:R3"/>
    <mergeCell ref="B4:B9"/>
    <mergeCell ref="B46:B51"/>
    <mergeCell ref="B52:B54"/>
    <mergeCell ref="B55:B57"/>
    <mergeCell ref="B58:C58"/>
    <mergeCell ref="B10:B16"/>
    <mergeCell ref="B17:B22"/>
    <mergeCell ref="B23:B28"/>
    <mergeCell ref="B29:B34"/>
    <mergeCell ref="B35:B39"/>
    <mergeCell ref="B40:B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0"/>
  <sheetViews>
    <sheetView workbookViewId="0">
      <selection activeCell="E5" sqref="E5"/>
    </sheetView>
  </sheetViews>
  <sheetFormatPr defaultColWidth="8.7109375" defaultRowHeight="12.75" x14ac:dyDescent="0.25"/>
  <cols>
    <col min="1" max="1" width="6.140625" style="76" customWidth="1"/>
    <col min="2" max="2" width="38" style="106" customWidth="1"/>
    <col min="3" max="3" width="27.5703125" style="113" customWidth="1"/>
    <col min="4" max="4" width="20.7109375" style="114" customWidth="1"/>
    <col min="5" max="5" width="12.7109375" style="114" customWidth="1"/>
    <col min="6" max="6" width="44.7109375" style="77" customWidth="1"/>
    <col min="7" max="7" width="13.140625" style="77" customWidth="1"/>
    <col min="8" max="8" width="8.7109375" style="77"/>
    <col min="9" max="9" width="8.7109375" style="77" customWidth="1"/>
    <col min="10" max="11" width="18.42578125" style="77" customWidth="1"/>
    <col min="12" max="13" width="11.7109375" style="77" customWidth="1"/>
    <col min="14" max="14" width="13.28515625" style="77" customWidth="1"/>
    <col min="15" max="24" width="11.7109375" style="77" customWidth="1"/>
    <col min="25" max="25" width="19.7109375" style="77" customWidth="1"/>
    <col min="26" max="16384" width="8.7109375" style="77"/>
  </cols>
  <sheetData>
    <row r="1" spans="1:25" ht="29.25" thickBot="1" x14ac:dyDescent="0.3">
      <c r="B1" s="112" t="s">
        <v>195</v>
      </c>
    </row>
    <row r="2" spans="1:25" ht="26.25" thickBot="1" x14ac:dyDescent="0.3">
      <c r="A2" s="115" t="s">
        <v>2</v>
      </c>
      <c r="B2" s="116" t="s">
        <v>72</v>
      </c>
      <c r="C2" s="117" t="s">
        <v>73</v>
      </c>
      <c r="D2" s="117" t="s">
        <v>74</v>
      </c>
      <c r="E2" s="117" t="s">
        <v>75</v>
      </c>
      <c r="F2" s="118" t="s">
        <v>40</v>
      </c>
    </row>
    <row r="3" spans="1:25" s="123" customFormat="1" ht="13.5" thickBot="1" x14ac:dyDescent="0.3">
      <c r="A3" s="119"/>
      <c r="B3" s="120"/>
      <c r="C3" s="121"/>
      <c r="D3" s="121"/>
      <c r="E3" s="121">
        <f>E4+E5+E6+E7+E8+E9+E10+E11+E12+E13+E14+E15+E16+E17+E18+E19+E20+E21+E22+E23+E24+E25+E26</f>
        <v>9044190</v>
      </c>
      <c r="F3" s="122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25.5" x14ac:dyDescent="0.25">
      <c r="A4" s="124">
        <v>1</v>
      </c>
      <c r="B4" s="125" t="s">
        <v>76</v>
      </c>
      <c r="C4" s="218">
        <v>31</v>
      </c>
      <c r="D4" s="219">
        <v>18500</v>
      </c>
      <c r="E4" s="220">
        <f>C4*D4*12</f>
        <v>6882000</v>
      </c>
      <c r="F4" s="221"/>
    </row>
    <row r="5" spans="1:25" x14ac:dyDescent="0.25">
      <c r="A5" s="128">
        <v>2</v>
      </c>
      <c r="B5" s="129" t="s">
        <v>77</v>
      </c>
      <c r="C5" s="130">
        <v>1</v>
      </c>
      <c r="D5" s="131">
        <v>106200</v>
      </c>
      <c r="E5" s="132">
        <f>C5*D5*12</f>
        <v>1274400</v>
      </c>
      <c r="F5" s="133"/>
    </row>
    <row r="6" spans="1:25" x14ac:dyDescent="0.25">
      <c r="A6" s="128">
        <v>3</v>
      </c>
      <c r="B6" s="129" t="s">
        <v>78</v>
      </c>
      <c r="C6" s="130"/>
      <c r="D6" s="131"/>
      <c r="E6" s="132">
        <f>C6*D6*12</f>
        <v>0</v>
      </c>
      <c r="F6" s="133"/>
    </row>
    <row r="7" spans="1:25" x14ac:dyDescent="0.25">
      <c r="A7" s="128">
        <v>4</v>
      </c>
      <c r="B7" s="129" t="s">
        <v>79</v>
      </c>
      <c r="C7" s="130"/>
      <c r="D7" s="131"/>
      <c r="E7" s="132">
        <f>C7*D7*12</f>
        <v>0</v>
      </c>
      <c r="F7" s="133"/>
    </row>
    <row r="8" spans="1:25" ht="25.5" x14ac:dyDescent="0.25">
      <c r="A8" s="128">
        <v>5</v>
      </c>
      <c r="B8" s="129" t="s">
        <v>80</v>
      </c>
      <c r="C8" s="130"/>
      <c r="D8" s="131"/>
      <c r="E8" s="132">
        <f>C8*D8*12</f>
        <v>0</v>
      </c>
      <c r="F8" s="133"/>
    </row>
    <row r="9" spans="1:25" ht="25.5" x14ac:dyDescent="0.25">
      <c r="A9" s="128">
        <v>6</v>
      </c>
      <c r="B9" s="129" t="s">
        <v>81</v>
      </c>
      <c r="C9" s="222"/>
      <c r="D9" s="223"/>
      <c r="E9" s="224">
        <v>646500</v>
      </c>
      <c r="F9" s="225" t="s">
        <v>191</v>
      </c>
    </row>
    <row r="10" spans="1:25" ht="63.75" customHeight="1" x14ac:dyDescent="0.25">
      <c r="A10" s="128">
        <v>6</v>
      </c>
      <c r="B10" s="129" t="s">
        <v>82</v>
      </c>
      <c r="C10" s="226" t="s">
        <v>83</v>
      </c>
      <c r="D10" s="223"/>
      <c r="E10" s="224">
        <v>129290</v>
      </c>
      <c r="F10" s="225" t="s">
        <v>192</v>
      </c>
    </row>
    <row r="11" spans="1:25" x14ac:dyDescent="0.25">
      <c r="A11" s="128">
        <v>15</v>
      </c>
      <c r="B11" s="129" t="s">
        <v>84</v>
      </c>
      <c r="C11" s="130"/>
      <c r="D11" s="131"/>
      <c r="E11" s="132">
        <v>30000</v>
      </c>
      <c r="F11" s="133"/>
    </row>
    <row r="12" spans="1:25" ht="39" customHeight="1" x14ac:dyDescent="0.25">
      <c r="A12" s="128">
        <v>18</v>
      </c>
      <c r="B12" s="129" t="s">
        <v>85</v>
      </c>
      <c r="C12" s="134"/>
      <c r="D12" s="132"/>
      <c r="E12" s="132"/>
      <c r="F12" s="133"/>
    </row>
    <row r="13" spans="1:25" ht="16.350000000000001" customHeight="1" x14ac:dyDescent="0.25">
      <c r="A13" s="128">
        <v>19</v>
      </c>
      <c r="B13" s="129" t="s">
        <v>86</v>
      </c>
      <c r="C13" s="134"/>
      <c r="D13" s="132"/>
      <c r="E13" s="132">
        <f>0</f>
        <v>0</v>
      </c>
      <c r="F13" s="133"/>
    </row>
    <row r="14" spans="1:25" ht="17.100000000000001" customHeight="1" x14ac:dyDescent="0.25">
      <c r="A14" s="128">
        <v>23</v>
      </c>
      <c r="B14" s="129" t="s">
        <v>87</v>
      </c>
      <c r="C14" s="134"/>
      <c r="D14" s="132"/>
      <c r="E14" s="132"/>
      <c r="F14" s="133"/>
    </row>
    <row r="15" spans="1:25" ht="38.25" customHeight="1" x14ac:dyDescent="0.25">
      <c r="A15" s="128">
        <v>26</v>
      </c>
      <c r="B15" s="129" t="s">
        <v>88</v>
      </c>
      <c r="C15" s="134"/>
      <c r="D15" s="132"/>
      <c r="E15" s="132"/>
      <c r="F15" s="133"/>
    </row>
    <row r="16" spans="1:25" ht="26.1" customHeight="1" x14ac:dyDescent="0.25">
      <c r="A16" s="128">
        <v>27</v>
      </c>
      <c r="B16" s="129" t="s">
        <v>89</v>
      </c>
      <c r="C16" s="134"/>
      <c r="D16" s="132"/>
      <c r="E16" s="132"/>
      <c r="F16" s="133"/>
    </row>
    <row r="17" spans="1:6" x14ac:dyDescent="0.25">
      <c r="A17" s="128">
        <v>28</v>
      </c>
      <c r="B17" s="129" t="s">
        <v>90</v>
      </c>
      <c r="C17" s="134"/>
      <c r="D17" s="132"/>
      <c r="E17" s="132"/>
      <c r="F17" s="133"/>
    </row>
    <row r="18" spans="1:6" x14ac:dyDescent="0.25">
      <c r="A18" s="128">
        <v>30</v>
      </c>
      <c r="B18" s="129" t="s">
        <v>91</v>
      </c>
      <c r="C18" s="134"/>
      <c r="D18" s="132"/>
      <c r="E18" s="132"/>
      <c r="F18" s="133"/>
    </row>
    <row r="19" spans="1:6" ht="25.5" x14ac:dyDescent="0.25">
      <c r="A19" s="128">
        <v>31</v>
      </c>
      <c r="B19" s="129" t="s">
        <v>92</v>
      </c>
      <c r="C19" s="134"/>
      <c r="D19" s="132"/>
      <c r="E19" s="132">
        <v>12000</v>
      </c>
      <c r="F19" s="135"/>
    </row>
    <row r="20" spans="1:6" x14ac:dyDescent="0.25">
      <c r="A20" s="128">
        <v>34</v>
      </c>
      <c r="B20" s="129" t="s">
        <v>93</v>
      </c>
      <c r="C20" s="134"/>
      <c r="D20" s="132"/>
      <c r="E20" s="132"/>
      <c r="F20" s="135"/>
    </row>
    <row r="21" spans="1:6" x14ac:dyDescent="0.25">
      <c r="A21" s="128">
        <v>35</v>
      </c>
      <c r="B21" s="129" t="s">
        <v>94</v>
      </c>
      <c r="C21" s="134"/>
      <c r="D21" s="132"/>
      <c r="E21" s="132"/>
      <c r="F21" s="135"/>
    </row>
    <row r="22" spans="1:6" x14ac:dyDescent="0.25">
      <c r="A22" s="128">
        <v>36</v>
      </c>
      <c r="B22" s="129" t="s">
        <v>95</v>
      </c>
      <c r="C22" s="134"/>
      <c r="D22" s="132"/>
      <c r="E22" s="132">
        <v>50000</v>
      </c>
      <c r="F22" s="135" t="s">
        <v>96</v>
      </c>
    </row>
    <row r="23" spans="1:6" x14ac:dyDescent="0.25">
      <c r="A23" s="128">
        <v>42</v>
      </c>
      <c r="B23" s="129" t="s">
        <v>97</v>
      </c>
      <c r="C23" s="134"/>
      <c r="D23" s="132"/>
      <c r="E23" s="132">
        <v>5000</v>
      </c>
      <c r="F23" s="135"/>
    </row>
    <row r="24" spans="1:6" x14ac:dyDescent="0.25">
      <c r="A24" s="128"/>
      <c r="B24" s="129" t="s">
        <v>98</v>
      </c>
      <c r="C24" s="134"/>
      <c r="D24" s="132"/>
      <c r="E24" s="132"/>
      <c r="F24" s="133"/>
    </row>
    <row r="25" spans="1:6" x14ac:dyDescent="0.25">
      <c r="A25" s="128">
        <v>44</v>
      </c>
      <c r="B25" s="129" t="s">
        <v>193</v>
      </c>
      <c r="C25" s="134"/>
      <c r="D25" s="132"/>
      <c r="E25" s="132">
        <v>15000</v>
      </c>
      <c r="F25" s="133"/>
    </row>
    <row r="26" spans="1:6" x14ac:dyDescent="0.25">
      <c r="A26" s="128"/>
      <c r="B26" s="129"/>
      <c r="C26" s="134"/>
      <c r="D26" s="132"/>
      <c r="E26" s="132"/>
      <c r="F26" s="133"/>
    </row>
    <row r="27" spans="1:6" x14ac:dyDescent="0.25">
      <c r="A27" s="136" t="s">
        <v>99</v>
      </c>
      <c r="B27" s="258" t="s">
        <v>100</v>
      </c>
      <c r="C27" s="259"/>
      <c r="D27" s="260"/>
      <c r="E27" s="256">
        <f>E28+E29+E30+E31+E32+E33</f>
        <v>100000</v>
      </c>
      <c r="F27" s="137"/>
    </row>
    <row r="28" spans="1:6" x14ac:dyDescent="0.25">
      <c r="A28" s="128">
        <v>1</v>
      </c>
      <c r="B28" s="261" t="s">
        <v>194</v>
      </c>
      <c r="C28" s="262"/>
      <c r="D28" s="263"/>
      <c r="E28" s="257">
        <v>65000</v>
      </c>
      <c r="F28" s="133"/>
    </row>
    <row r="29" spans="1:6" x14ac:dyDescent="0.25">
      <c r="A29" s="128">
        <v>2</v>
      </c>
      <c r="B29" s="261" t="s">
        <v>214</v>
      </c>
      <c r="C29" s="262"/>
      <c r="D29" s="263"/>
      <c r="E29" s="257"/>
      <c r="F29" s="133"/>
    </row>
    <row r="30" spans="1:6" x14ac:dyDescent="0.25">
      <c r="A30" s="128">
        <v>3</v>
      </c>
      <c r="B30" s="261" t="s">
        <v>101</v>
      </c>
      <c r="C30" s="262"/>
      <c r="D30" s="263"/>
      <c r="E30" s="257">
        <v>35000</v>
      </c>
      <c r="F30" s="133"/>
    </row>
    <row r="31" spans="1:6" x14ac:dyDescent="0.25">
      <c r="A31" s="128">
        <v>4</v>
      </c>
      <c r="B31" s="138" t="s">
        <v>102</v>
      </c>
      <c r="C31" s="130"/>
      <c r="D31" s="131"/>
      <c r="E31" s="132"/>
      <c r="F31" s="133"/>
    </row>
    <row r="32" spans="1:6" x14ac:dyDescent="0.25">
      <c r="A32" s="128">
        <v>5</v>
      </c>
      <c r="B32" s="138" t="s">
        <v>103</v>
      </c>
      <c r="C32" s="130"/>
      <c r="D32" s="131"/>
      <c r="E32" s="132"/>
      <c r="F32" s="133"/>
    </row>
    <row r="33" spans="1:10" ht="13.5" thickBot="1" x14ac:dyDescent="0.3">
      <c r="A33" s="128">
        <v>6</v>
      </c>
      <c r="B33" s="139" t="s">
        <v>104</v>
      </c>
      <c r="C33" s="140"/>
      <c r="D33" s="141"/>
      <c r="E33" s="142"/>
      <c r="F33" s="143"/>
    </row>
    <row r="34" spans="1:10" ht="13.5" thickBot="1" x14ac:dyDescent="0.3">
      <c r="A34" s="303" t="s">
        <v>105</v>
      </c>
      <c r="B34" s="304"/>
      <c r="C34" s="144"/>
      <c r="D34" s="145"/>
      <c r="E34" s="145">
        <f>E27+E3</f>
        <v>9144190</v>
      </c>
      <c r="F34" s="146"/>
    </row>
    <row r="35" spans="1:10" ht="13.5" thickBot="1" x14ac:dyDescent="0.3">
      <c r="C35" s="147"/>
      <c r="D35" s="148"/>
    </row>
    <row r="36" spans="1:10" x14ac:dyDescent="0.25">
      <c r="A36" s="124"/>
      <c r="B36" s="149" t="s">
        <v>106</v>
      </c>
      <c r="C36" s="150"/>
      <c r="D36" s="126"/>
      <c r="E36" s="126"/>
      <c r="F36" s="127" t="s">
        <v>107</v>
      </c>
    </row>
    <row r="37" spans="1:10" ht="25.5" x14ac:dyDescent="0.25">
      <c r="A37" s="151">
        <v>1</v>
      </c>
      <c r="B37" s="152" t="s">
        <v>108</v>
      </c>
      <c r="C37" s="134"/>
      <c r="D37" s="132"/>
      <c r="E37" s="132">
        <f>E4+E5+E6+E7+E8+E12</f>
        <v>8156400</v>
      </c>
      <c r="F37" s="153">
        <f>E37/E47</f>
        <v>0.92208607787265862</v>
      </c>
    </row>
    <row r="38" spans="1:10" x14ac:dyDescent="0.25">
      <c r="A38" s="151">
        <v>2</v>
      </c>
      <c r="B38" s="264" t="s">
        <v>109</v>
      </c>
      <c r="C38" s="265"/>
      <c r="D38" s="257"/>
      <c r="E38" s="257">
        <f>E27+E23+E24+E19</f>
        <v>117000</v>
      </c>
      <c r="F38" s="154">
        <f>E38/E47</f>
        <v>1.3226922552976934E-2</v>
      </c>
    </row>
    <row r="39" spans="1:10" ht="63.75" x14ac:dyDescent="0.25">
      <c r="A39" s="151">
        <v>3</v>
      </c>
      <c r="B39" s="152" t="s">
        <v>207</v>
      </c>
      <c r="C39" s="134"/>
      <c r="D39" s="132"/>
      <c r="E39" s="215">
        <v>254500</v>
      </c>
      <c r="F39" s="154">
        <f>E39/E47</f>
        <v>2.8771382818227605E-2</v>
      </c>
    </row>
    <row r="40" spans="1:10" ht="25.5" x14ac:dyDescent="0.25">
      <c r="A40" s="151"/>
      <c r="B40" s="152" t="s">
        <v>210</v>
      </c>
      <c r="C40" s="134"/>
      <c r="D40" s="132"/>
      <c r="E40" s="215">
        <v>30000</v>
      </c>
      <c r="F40" s="154"/>
    </row>
    <row r="41" spans="1:10" ht="38.25" x14ac:dyDescent="0.25">
      <c r="A41" s="151"/>
      <c r="B41" s="152" t="s">
        <v>209</v>
      </c>
      <c r="C41" s="134"/>
      <c r="D41" s="132"/>
      <c r="E41" s="215">
        <v>62000</v>
      </c>
      <c r="F41" s="154"/>
    </row>
    <row r="42" spans="1:10" ht="51" x14ac:dyDescent="0.25">
      <c r="A42" s="151">
        <v>4</v>
      </c>
      <c r="B42" s="152" t="s">
        <v>208</v>
      </c>
      <c r="C42" s="134"/>
      <c r="D42" s="132"/>
      <c r="E42" s="215">
        <v>130695</v>
      </c>
      <c r="F42" s="153">
        <f>E42/E47</f>
        <v>1.4775150795395901E-2</v>
      </c>
    </row>
    <row r="43" spans="1:10" ht="25.5" x14ac:dyDescent="0.25">
      <c r="A43" s="151">
        <v>5</v>
      </c>
      <c r="B43" s="152" t="s">
        <v>110</v>
      </c>
      <c r="C43" s="134"/>
      <c r="D43" s="132"/>
      <c r="E43" s="132">
        <f>E11+E14+E18</f>
        <v>30000</v>
      </c>
      <c r="F43" s="154">
        <f>E43/E47</f>
        <v>3.3915186033274189E-3</v>
      </c>
    </row>
    <row r="44" spans="1:10" x14ac:dyDescent="0.25">
      <c r="A44" s="151">
        <v>6</v>
      </c>
      <c r="B44" s="95" t="s">
        <v>111</v>
      </c>
      <c r="C44" s="134"/>
      <c r="D44" s="132"/>
      <c r="E44" s="132">
        <f>E25</f>
        <v>15000</v>
      </c>
      <c r="F44" s="154">
        <f>E44/E47</f>
        <v>1.6957593016637094E-3</v>
      </c>
      <c r="J44" s="78">
        <v>30000</v>
      </c>
    </row>
    <row r="45" spans="1:10" x14ac:dyDescent="0.25">
      <c r="A45" s="151">
        <v>7</v>
      </c>
      <c r="B45" s="152" t="s">
        <v>104</v>
      </c>
      <c r="C45" s="134"/>
      <c r="D45" s="132"/>
      <c r="E45" s="132">
        <f>0</f>
        <v>0</v>
      </c>
      <c r="F45" s="154">
        <f>E45/E47</f>
        <v>0</v>
      </c>
    </row>
    <row r="46" spans="1:10" x14ac:dyDescent="0.25">
      <c r="A46" s="151">
        <v>8</v>
      </c>
      <c r="B46" s="129" t="s">
        <v>95</v>
      </c>
      <c r="C46" s="134"/>
      <c r="D46" s="132"/>
      <c r="E46" s="132">
        <v>50000</v>
      </c>
      <c r="F46" s="154">
        <f>E46/E47</f>
        <v>5.6525310055456982E-3</v>
      </c>
    </row>
    <row r="47" spans="1:10" ht="13.5" thickBot="1" x14ac:dyDescent="0.3">
      <c r="A47" s="155"/>
      <c r="B47" s="156"/>
      <c r="C47" s="157"/>
      <c r="D47" s="158"/>
      <c r="E47" s="158">
        <f>SUM(E37:E46)</f>
        <v>8845595</v>
      </c>
      <c r="F47" s="159"/>
    </row>
    <row r="48" spans="1:10" ht="15.75" x14ac:dyDescent="0.25">
      <c r="E48" s="160"/>
    </row>
    <row r="49" spans="1:3" x14ac:dyDescent="0.25">
      <c r="A49" s="161"/>
      <c r="B49" s="162"/>
    </row>
    <row r="50" spans="1:3" ht="38.25" x14ac:dyDescent="0.25">
      <c r="A50" s="161"/>
      <c r="B50" s="163" t="s">
        <v>237</v>
      </c>
    </row>
    <row r="51" spans="1:3" ht="13.5" thickBot="1" x14ac:dyDescent="0.3">
      <c r="A51" s="161"/>
      <c r="B51" s="162"/>
      <c r="C51" s="164" t="s">
        <v>112</v>
      </c>
    </row>
    <row r="52" spans="1:3" ht="13.5" thickBot="1" x14ac:dyDescent="0.3">
      <c r="B52" s="165" t="s">
        <v>113</v>
      </c>
      <c r="C52" s="166" t="s">
        <v>114</v>
      </c>
    </row>
    <row r="53" spans="1:3" x14ac:dyDescent="0.25">
      <c r="B53" s="167" t="s">
        <v>115</v>
      </c>
      <c r="C53" s="168">
        <v>1092000</v>
      </c>
    </row>
    <row r="54" spans="1:3" x14ac:dyDescent="0.25">
      <c r="B54" s="169" t="s">
        <v>116</v>
      </c>
      <c r="C54" s="170">
        <v>182400</v>
      </c>
    </row>
    <row r="55" spans="1:3" x14ac:dyDescent="0.25">
      <c r="B55" s="169" t="s">
        <v>117</v>
      </c>
      <c r="C55" s="170">
        <v>755790</v>
      </c>
    </row>
    <row r="56" spans="1:3" x14ac:dyDescent="0.25">
      <c r="B56" s="171" t="s">
        <v>118</v>
      </c>
      <c r="C56" s="170">
        <v>5208000</v>
      </c>
    </row>
    <row r="57" spans="1:3" x14ac:dyDescent="0.25">
      <c r="B57" s="171" t="s">
        <v>119</v>
      </c>
      <c r="C57" s="170"/>
    </row>
    <row r="58" spans="1:3" x14ac:dyDescent="0.25">
      <c r="B58" s="172" t="s">
        <v>120</v>
      </c>
      <c r="C58" s="173">
        <v>50000</v>
      </c>
    </row>
    <row r="59" spans="1:3" ht="13.5" thickBot="1" x14ac:dyDescent="0.3">
      <c r="B59" s="172" t="s">
        <v>100</v>
      </c>
      <c r="C59" s="173"/>
    </row>
    <row r="60" spans="1:3" ht="13.5" thickBot="1" x14ac:dyDescent="0.3">
      <c r="B60" s="165" t="s">
        <v>105</v>
      </c>
      <c r="C60" s="174"/>
    </row>
  </sheetData>
  <mergeCells count="1"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0"/>
  <sheetViews>
    <sheetView topLeftCell="A59" zoomScale="120" zoomScaleNormal="120" workbookViewId="0">
      <selection activeCell="A59" sqref="A59:XFD59"/>
    </sheetView>
  </sheetViews>
  <sheetFormatPr defaultColWidth="8.7109375" defaultRowHeight="12.75" x14ac:dyDescent="0.25"/>
  <cols>
    <col min="1" max="1" width="5.140625" style="175" customWidth="1"/>
    <col min="2" max="2" width="37.28515625" style="177" customWidth="1"/>
    <col min="3" max="3" width="7.140625" style="177" customWidth="1"/>
    <col min="4" max="4" width="9.28515625" style="177" customWidth="1"/>
    <col min="5" max="5" width="8.28515625" style="177" customWidth="1"/>
    <col min="6" max="6" width="8.7109375" style="177" customWidth="1"/>
    <col min="7" max="7" width="7.7109375" style="177" customWidth="1"/>
    <col min="8" max="9" width="9.42578125" style="177" customWidth="1"/>
    <col min="10" max="10" width="9.7109375" style="177" customWidth="1"/>
    <col min="11" max="11" width="8.28515625" style="177" customWidth="1"/>
    <col min="12" max="14" width="8.42578125" style="177" customWidth="1"/>
    <col min="15" max="15" width="10.7109375" style="177" customWidth="1"/>
    <col min="16" max="16" width="11.140625" style="177" customWidth="1"/>
    <col min="17" max="17" width="9.5703125" style="177" customWidth="1"/>
    <col min="18" max="18" width="11" style="177" customWidth="1"/>
    <col min="19" max="20" width="9.5703125" style="177" customWidth="1"/>
    <col min="21" max="21" width="9.140625" style="177" customWidth="1"/>
    <col min="22" max="23" width="12.7109375" style="177" customWidth="1"/>
    <col min="24" max="24" width="11.28515625" style="177" customWidth="1"/>
    <col min="25" max="32" width="13.140625" style="177" customWidth="1"/>
    <col min="33" max="33" width="26.140625" style="177" customWidth="1"/>
    <col min="34" max="35" width="11.7109375" style="177" customWidth="1"/>
    <col min="36" max="16384" width="8.7109375" style="177"/>
  </cols>
  <sheetData>
    <row r="1" spans="1:33" ht="13.5" thickBot="1" x14ac:dyDescent="0.3">
      <c r="B1" s="176" t="s">
        <v>121</v>
      </c>
    </row>
    <row r="2" spans="1:33" s="178" customFormat="1" x14ac:dyDescent="0.25">
      <c r="A2" s="331" t="s">
        <v>2</v>
      </c>
      <c r="B2" s="333" t="s">
        <v>122</v>
      </c>
      <c r="C2" s="335" t="s">
        <v>123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  <c r="O2" s="333" t="s">
        <v>73</v>
      </c>
      <c r="P2" s="335" t="s">
        <v>124</v>
      </c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  <c r="AG2" s="301" t="s">
        <v>40</v>
      </c>
    </row>
    <row r="3" spans="1:33" s="183" customFormat="1" ht="39" thickBot="1" x14ac:dyDescent="0.3">
      <c r="A3" s="332"/>
      <c r="B3" s="334"/>
      <c r="C3" s="179" t="s">
        <v>11</v>
      </c>
      <c r="D3" s="179" t="s">
        <v>14</v>
      </c>
      <c r="E3" s="179" t="s">
        <v>15</v>
      </c>
      <c r="F3" s="179" t="s">
        <v>17</v>
      </c>
      <c r="G3" s="179" t="s">
        <v>18</v>
      </c>
      <c r="H3" s="179" t="s">
        <v>20</v>
      </c>
      <c r="I3" s="179" t="s">
        <v>24</v>
      </c>
      <c r="J3" s="179" t="s">
        <v>26</v>
      </c>
      <c r="K3" s="179" t="s">
        <v>27</v>
      </c>
      <c r="L3" s="179" t="s">
        <v>30</v>
      </c>
      <c r="M3" s="179" t="s">
        <v>32</v>
      </c>
      <c r="N3" s="179" t="s">
        <v>33</v>
      </c>
      <c r="O3" s="334"/>
      <c r="P3" s="180" t="s">
        <v>41</v>
      </c>
      <c r="Q3" s="179" t="s">
        <v>42</v>
      </c>
      <c r="R3" s="179" t="s">
        <v>43</v>
      </c>
      <c r="S3" s="179" t="s">
        <v>44</v>
      </c>
      <c r="T3" s="179" t="s">
        <v>215</v>
      </c>
      <c r="U3" s="179" t="s">
        <v>45</v>
      </c>
      <c r="V3" s="179" t="s">
        <v>125</v>
      </c>
      <c r="W3" s="179" t="s">
        <v>46</v>
      </c>
      <c r="X3" s="179" t="s">
        <v>47</v>
      </c>
      <c r="Y3" s="179" t="s">
        <v>48</v>
      </c>
      <c r="Z3" s="181" t="s">
        <v>49</v>
      </c>
      <c r="AA3" s="181" t="s">
        <v>50</v>
      </c>
      <c r="AB3" s="181" t="s">
        <v>126</v>
      </c>
      <c r="AC3" s="181" t="s">
        <v>127</v>
      </c>
      <c r="AD3" s="181" t="s">
        <v>52</v>
      </c>
      <c r="AE3" s="182" t="s">
        <v>128</v>
      </c>
      <c r="AF3" s="181" t="s">
        <v>53</v>
      </c>
      <c r="AG3" s="302"/>
    </row>
    <row r="4" spans="1:33" x14ac:dyDescent="0.25">
      <c r="A4" s="313">
        <v>1</v>
      </c>
      <c r="B4" s="329" t="s">
        <v>129</v>
      </c>
      <c r="C4" s="184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310">
        <f>C4+D5+E6+F7+G8+H9+I10+J11+K12+L13+M14+N15</f>
        <v>16</v>
      </c>
      <c r="P4" s="309">
        <v>20000</v>
      </c>
      <c r="Q4" s="322">
        <v>20000</v>
      </c>
      <c r="R4" s="310"/>
      <c r="S4" s="310"/>
      <c r="T4" s="234"/>
      <c r="U4" s="310"/>
      <c r="V4" s="322">
        <v>30000</v>
      </c>
      <c r="W4" s="310"/>
      <c r="X4" s="322">
        <v>30000</v>
      </c>
      <c r="Y4" s="310"/>
      <c r="Z4" s="310"/>
      <c r="AA4" s="310"/>
      <c r="AB4" s="322">
        <v>50000</v>
      </c>
      <c r="AC4" s="310"/>
      <c r="AD4" s="310"/>
      <c r="AE4" s="310">
        <v>40000</v>
      </c>
      <c r="AF4" s="309">
        <f>SUM(P4:AE4)</f>
        <v>190000</v>
      </c>
      <c r="AG4" s="186"/>
    </row>
    <row r="5" spans="1:33" x14ac:dyDescent="0.25">
      <c r="A5" s="313"/>
      <c r="B5" s="306"/>
      <c r="C5" s="187"/>
      <c r="D5" s="188">
        <v>1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310"/>
      <c r="P5" s="310"/>
      <c r="Q5" s="310"/>
      <c r="R5" s="310"/>
      <c r="S5" s="310"/>
      <c r="T5" s="234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189"/>
    </row>
    <row r="6" spans="1:33" x14ac:dyDescent="0.25">
      <c r="A6" s="313"/>
      <c r="B6" s="306"/>
      <c r="C6" s="187"/>
      <c r="D6" s="187"/>
      <c r="E6" s="188">
        <v>1</v>
      </c>
      <c r="F6" s="187"/>
      <c r="G6" s="187"/>
      <c r="H6" s="187"/>
      <c r="I6" s="187"/>
      <c r="J6" s="187"/>
      <c r="K6" s="187"/>
      <c r="L6" s="187"/>
      <c r="M6" s="187"/>
      <c r="N6" s="187"/>
      <c r="O6" s="310"/>
      <c r="P6" s="310"/>
      <c r="Q6" s="310"/>
      <c r="R6" s="310"/>
      <c r="S6" s="310"/>
      <c r="T6" s="234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189"/>
    </row>
    <row r="7" spans="1:33" x14ac:dyDescent="0.25">
      <c r="A7" s="313"/>
      <c r="B7" s="306"/>
      <c r="C7" s="187"/>
      <c r="D7" s="187"/>
      <c r="E7" s="187"/>
      <c r="F7" s="188">
        <v>2</v>
      </c>
      <c r="G7" s="187"/>
      <c r="H7" s="187"/>
      <c r="I7" s="187"/>
      <c r="J7" s="187"/>
      <c r="K7" s="187"/>
      <c r="L7" s="187"/>
      <c r="M7" s="187"/>
      <c r="N7" s="187"/>
      <c r="O7" s="310"/>
      <c r="P7" s="310"/>
      <c r="Q7" s="310"/>
      <c r="R7" s="310"/>
      <c r="S7" s="310"/>
      <c r="T7" s="234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189"/>
    </row>
    <row r="8" spans="1:33" x14ac:dyDescent="0.25">
      <c r="A8" s="313"/>
      <c r="B8" s="306"/>
      <c r="C8" s="187"/>
      <c r="D8" s="187"/>
      <c r="E8" s="187"/>
      <c r="F8" s="187"/>
      <c r="G8" s="188">
        <v>1</v>
      </c>
      <c r="H8" s="187"/>
      <c r="I8" s="187"/>
      <c r="J8" s="187"/>
      <c r="K8" s="187"/>
      <c r="L8" s="187"/>
      <c r="M8" s="187"/>
      <c r="N8" s="187"/>
      <c r="O8" s="310"/>
      <c r="P8" s="310"/>
      <c r="Q8" s="310"/>
      <c r="R8" s="310"/>
      <c r="S8" s="310"/>
      <c r="T8" s="234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189"/>
    </row>
    <row r="9" spans="1:33" x14ac:dyDescent="0.25">
      <c r="A9" s="313"/>
      <c r="B9" s="306"/>
      <c r="C9" s="187"/>
      <c r="D9" s="187"/>
      <c r="E9" s="187"/>
      <c r="F9" s="187"/>
      <c r="G9" s="187"/>
      <c r="H9" s="188">
        <v>1</v>
      </c>
      <c r="I9" s="187"/>
      <c r="J9" s="187"/>
      <c r="K9" s="187"/>
      <c r="L9" s="187"/>
      <c r="M9" s="187"/>
      <c r="N9" s="187"/>
      <c r="O9" s="310"/>
      <c r="P9" s="310"/>
      <c r="Q9" s="310"/>
      <c r="R9" s="310"/>
      <c r="S9" s="310"/>
      <c r="T9" s="234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189"/>
    </row>
    <row r="10" spans="1:33" x14ac:dyDescent="0.25">
      <c r="A10" s="313"/>
      <c r="B10" s="306"/>
      <c r="C10" s="187"/>
      <c r="D10" s="187"/>
      <c r="E10" s="187"/>
      <c r="F10" s="187"/>
      <c r="G10" s="187"/>
      <c r="H10" s="187"/>
      <c r="I10" s="188">
        <v>2</v>
      </c>
      <c r="J10" s="187"/>
      <c r="K10" s="187"/>
      <c r="L10" s="187"/>
      <c r="M10" s="187"/>
      <c r="N10" s="187"/>
      <c r="O10" s="310"/>
      <c r="P10" s="310"/>
      <c r="Q10" s="310"/>
      <c r="R10" s="310"/>
      <c r="S10" s="310"/>
      <c r="T10" s="234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189"/>
    </row>
    <row r="11" spans="1:33" x14ac:dyDescent="0.25">
      <c r="A11" s="313"/>
      <c r="B11" s="306"/>
      <c r="C11" s="187"/>
      <c r="D11" s="187"/>
      <c r="E11" s="187"/>
      <c r="F11" s="187"/>
      <c r="G11" s="187"/>
      <c r="H11" s="187"/>
      <c r="I11" s="187"/>
      <c r="J11" s="188">
        <v>1</v>
      </c>
      <c r="K11" s="187"/>
      <c r="L11" s="187"/>
      <c r="M11" s="187"/>
      <c r="N11" s="187"/>
      <c r="O11" s="310"/>
      <c r="P11" s="310"/>
      <c r="Q11" s="310"/>
      <c r="R11" s="310"/>
      <c r="S11" s="310"/>
      <c r="T11" s="234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189"/>
    </row>
    <row r="12" spans="1:33" x14ac:dyDescent="0.25">
      <c r="A12" s="313"/>
      <c r="B12" s="306"/>
      <c r="C12" s="187"/>
      <c r="D12" s="187"/>
      <c r="E12" s="187"/>
      <c r="F12" s="187"/>
      <c r="G12" s="187"/>
      <c r="H12" s="187"/>
      <c r="I12" s="187"/>
      <c r="J12" s="187"/>
      <c r="K12" s="188">
        <v>2</v>
      </c>
      <c r="L12" s="187"/>
      <c r="M12" s="187"/>
      <c r="N12" s="187"/>
      <c r="O12" s="310"/>
      <c r="P12" s="310"/>
      <c r="Q12" s="310"/>
      <c r="R12" s="310"/>
      <c r="S12" s="310"/>
      <c r="T12" s="234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189"/>
    </row>
    <row r="13" spans="1:33" x14ac:dyDescent="0.25">
      <c r="A13" s="313"/>
      <c r="B13" s="306"/>
      <c r="C13" s="187"/>
      <c r="D13" s="187"/>
      <c r="E13" s="187"/>
      <c r="F13" s="187"/>
      <c r="G13" s="187"/>
      <c r="H13" s="187"/>
      <c r="I13" s="187"/>
      <c r="J13" s="187"/>
      <c r="K13" s="187"/>
      <c r="L13" s="188">
        <v>1</v>
      </c>
      <c r="M13" s="187"/>
      <c r="N13" s="187"/>
      <c r="O13" s="310"/>
      <c r="P13" s="310"/>
      <c r="Q13" s="310"/>
      <c r="R13" s="310"/>
      <c r="S13" s="310"/>
      <c r="T13" s="234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189"/>
    </row>
    <row r="14" spans="1:33" x14ac:dyDescent="0.25">
      <c r="A14" s="313"/>
      <c r="B14" s="30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>
        <v>2</v>
      </c>
      <c r="N14" s="187"/>
      <c r="O14" s="310"/>
      <c r="P14" s="310"/>
      <c r="Q14" s="310"/>
      <c r="R14" s="310"/>
      <c r="S14" s="310"/>
      <c r="T14" s="234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189"/>
    </row>
    <row r="15" spans="1:33" ht="13.5" thickBot="1" x14ac:dyDescent="0.3">
      <c r="A15" s="318"/>
      <c r="B15" s="33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>
        <v>1</v>
      </c>
      <c r="O15" s="311"/>
      <c r="P15" s="311"/>
      <c r="Q15" s="311"/>
      <c r="R15" s="311"/>
      <c r="S15" s="311"/>
      <c r="T15" s="235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192"/>
    </row>
    <row r="16" spans="1:33" x14ac:dyDescent="0.25">
      <c r="A16" s="324">
        <v>2</v>
      </c>
      <c r="B16" s="326" t="s">
        <v>212</v>
      </c>
      <c r="C16" s="184">
        <v>3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316">
        <f>C16+D17+E18+F19+G20+H21+I22+J23+K24+L25+M26+N27</f>
        <v>35</v>
      </c>
      <c r="P16" s="316"/>
      <c r="Q16" s="309">
        <v>10000</v>
      </c>
      <c r="R16" s="316"/>
      <c r="S16" s="316"/>
      <c r="T16" s="236"/>
      <c r="U16" s="316"/>
      <c r="V16" s="309">
        <v>20000</v>
      </c>
      <c r="W16" s="316"/>
      <c r="X16" s="316"/>
      <c r="Y16" s="316"/>
      <c r="Z16" s="316"/>
      <c r="AA16" s="316"/>
      <c r="AB16" s="309">
        <v>20000</v>
      </c>
      <c r="AC16" s="316"/>
      <c r="AD16" s="316"/>
      <c r="AE16" s="309">
        <v>30000</v>
      </c>
      <c r="AF16" s="316">
        <f>SUM(P16:AE27)</f>
        <v>80000</v>
      </c>
      <c r="AG16" s="186"/>
    </row>
    <row r="17" spans="1:33" x14ac:dyDescent="0.25">
      <c r="A17" s="324"/>
      <c r="B17" s="327"/>
      <c r="C17" s="187"/>
      <c r="D17" s="188">
        <v>3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310"/>
      <c r="P17" s="310"/>
      <c r="Q17" s="310"/>
      <c r="R17" s="310"/>
      <c r="S17" s="310"/>
      <c r="T17" s="234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189"/>
    </row>
    <row r="18" spans="1:33" x14ac:dyDescent="0.25">
      <c r="A18" s="324"/>
      <c r="B18" s="327"/>
      <c r="C18" s="187"/>
      <c r="D18" s="187"/>
      <c r="E18" s="188">
        <v>3</v>
      </c>
      <c r="F18" s="187"/>
      <c r="G18" s="187"/>
      <c r="H18" s="187"/>
      <c r="I18" s="187"/>
      <c r="J18" s="187"/>
      <c r="K18" s="187"/>
      <c r="L18" s="187"/>
      <c r="M18" s="187"/>
      <c r="N18" s="187"/>
      <c r="O18" s="310"/>
      <c r="P18" s="310"/>
      <c r="Q18" s="310"/>
      <c r="R18" s="310"/>
      <c r="S18" s="310"/>
      <c r="T18" s="234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189"/>
    </row>
    <row r="19" spans="1:33" x14ac:dyDescent="0.25">
      <c r="A19" s="324"/>
      <c r="B19" s="327"/>
      <c r="C19" s="187"/>
      <c r="D19" s="187"/>
      <c r="E19" s="187"/>
      <c r="F19" s="188">
        <v>3</v>
      </c>
      <c r="G19" s="187"/>
      <c r="H19" s="187"/>
      <c r="I19" s="187"/>
      <c r="J19" s="187"/>
      <c r="K19" s="187"/>
      <c r="L19" s="187"/>
      <c r="M19" s="187"/>
      <c r="N19" s="187"/>
      <c r="O19" s="310"/>
      <c r="P19" s="310"/>
      <c r="Q19" s="310"/>
      <c r="R19" s="310"/>
      <c r="S19" s="310"/>
      <c r="T19" s="234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189"/>
    </row>
    <row r="20" spans="1:33" x14ac:dyDescent="0.25">
      <c r="A20" s="324"/>
      <c r="B20" s="327"/>
      <c r="C20" s="187"/>
      <c r="D20" s="187"/>
      <c r="E20" s="187"/>
      <c r="F20" s="187"/>
      <c r="G20" s="188">
        <v>3</v>
      </c>
      <c r="H20" s="187"/>
      <c r="I20" s="187"/>
      <c r="J20" s="187"/>
      <c r="K20" s="187"/>
      <c r="L20" s="187"/>
      <c r="M20" s="187"/>
      <c r="N20" s="187"/>
      <c r="O20" s="310"/>
      <c r="P20" s="310"/>
      <c r="Q20" s="310"/>
      <c r="R20" s="310"/>
      <c r="S20" s="310"/>
      <c r="T20" s="234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189"/>
    </row>
    <row r="21" spans="1:33" x14ac:dyDescent="0.25">
      <c r="A21" s="324"/>
      <c r="B21" s="327"/>
      <c r="C21" s="187"/>
      <c r="D21" s="187"/>
      <c r="E21" s="187"/>
      <c r="F21" s="187"/>
      <c r="G21" s="187"/>
      <c r="H21" s="188">
        <v>3</v>
      </c>
      <c r="I21" s="187"/>
      <c r="J21" s="187"/>
      <c r="K21" s="187"/>
      <c r="L21" s="187"/>
      <c r="M21" s="187"/>
      <c r="N21" s="187"/>
      <c r="O21" s="310"/>
      <c r="P21" s="310"/>
      <c r="Q21" s="310"/>
      <c r="R21" s="310"/>
      <c r="S21" s="310"/>
      <c r="T21" s="234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189"/>
    </row>
    <row r="22" spans="1:33" x14ac:dyDescent="0.25">
      <c r="A22" s="324"/>
      <c r="B22" s="327"/>
      <c r="C22" s="187"/>
      <c r="D22" s="187"/>
      <c r="E22" s="187"/>
      <c r="F22" s="187"/>
      <c r="G22" s="187"/>
      <c r="H22" s="187"/>
      <c r="I22" s="188">
        <v>3</v>
      </c>
      <c r="J22" s="187"/>
      <c r="K22" s="187"/>
      <c r="L22" s="187"/>
      <c r="M22" s="187"/>
      <c r="N22" s="187"/>
      <c r="O22" s="310"/>
      <c r="P22" s="310"/>
      <c r="Q22" s="310"/>
      <c r="R22" s="310"/>
      <c r="S22" s="310"/>
      <c r="T22" s="234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189"/>
    </row>
    <row r="23" spans="1:33" x14ac:dyDescent="0.25">
      <c r="A23" s="324"/>
      <c r="B23" s="327"/>
      <c r="C23" s="187"/>
      <c r="D23" s="187"/>
      <c r="E23" s="187"/>
      <c r="F23" s="187"/>
      <c r="G23" s="187"/>
      <c r="H23" s="187"/>
      <c r="I23" s="187"/>
      <c r="J23" s="188">
        <v>3</v>
      </c>
      <c r="K23" s="187"/>
      <c r="L23" s="187"/>
      <c r="M23" s="187"/>
      <c r="N23" s="187"/>
      <c r="O23" s="310"/>
      <c r="P23" s="310"/>
      <c r="Q23" s="310"/>
      <c r="R23" s="310"/>
      <c r="S23" s="310"/>
      <c r="T23" s="234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189"/>
    </row>
    <row r="24" spans="1:33" x14ac:dyDescent="0.25">
      <c r="A24" s="324"/>
      <c r="B24" s="327"/>
      <c r="C24" s="187"/>
      <c r="D24" s="187"/>
      <c r="E24" s="187"/>
      <c r="F24" s="187"/>
      <c r="G24" s="187"/>
      <c r="H24" s="187"/>
      <c r="I24" s="187"/>
      <c r="J24" s="187"/>
      <c r="K24" s="188">
        <v>3</v>
      </c>
      <c r="L24" s="187"/>
      <c r="M24" s="187"/>
      <c r="N24" s="187"/>
      <c r="O24" s="310"/>
      <c r="P24" s="310"/>
      <c r="Q24" s="310"/>
      <c r="R24" s="310"/>
      <c r="S24" s="310"/>
      <c r="T24" s="234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189"/>
    </row>
    <row r="25" spans="1:33" x14ac:dyDescent="0.25">
      <c r="A25" s="324"/>
      <c r="B25" s="327"/>
      <c r="C25" s="187"/>
      <c r="D25" s="187"/>
      <c r="E25" s="187"/>
      <c r="F25" s="187"/>
      <c r="G25" s="187"/>
      <c r="H25" s="187"/>
      <c r="I25" s="187"/>
      <c r="J25" s="187"/>
      <c r="K25" s="187"/>
      <c r="L25" s="188">
        <v>3</v>
      </c>
      <c r="M25" s="187"/>
      <c r="N25" s="187"/>
      <c r="O25" s="310"/>
      <c r="P25" s="310"/>
      <c r="Q25" s="310"/>
      <c r="R25" s="310"/>
      <c r="S25" s="310"/>
      <c r="T25" s="234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189"/>
    </row>
    <row r="26" spans="1:33" x14ac:dyDescent="0.25">
      <c r="A26" s="324"/>
      <c r="B26" s="32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>
        <v>3</v>
      </c>
      <c r="N26" s="187"/>
      <c r="O26" s="310"/>
      <c r="P26" s="310"/>
      <c r="Q26" s="310"/>
      <c r="R26" s="310"/>
      <c r="S26" s="310"/>
      <c r="T26" s="234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189"/>
    </row>
    <row r="27" spans="1:33" ht="13.5" thickBot="1" x14ac:dyDescent="0.3">
      <c r="A27" s="325"/>
      <c r="B27" s="328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>
        <v>2</v>
      </c>
      <c r="O27" s="311"/>
      <c r="P27" s="311"/>
      <c r="Q27" s="311"/>
      <c r="R27" s="311"/>
      <c r="S27" s="311"/>
      <c r="T27" s="235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192"/>
    </row>
    <row r="28" spans="1:33" x14ac:dyDescent="0.25">
      <c r="A28" s="312">
        <v>2</v>
      </c>
      <c r="B28" s="314" t="s">
        <v>233</v>
      </c>
      <c r="C28" s="184">
        <v>3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320">
        <v>42</v>
      </c>
      <c r="P28" s="309">
        <v>18500</v>
      </c>
      <c r="Q28" s="309">
        <v>19648</v>
      </c>
      <c r="R28" s="309">
        <v>10000</v>
      </c>
      <c r="S28" s="309">
        <v>65000</v>
      </c>
      <c r="T28" s="236"/>
      <c r="U28" s="316"/>
      <c r="V28" s="316"/>
      <c r="W28" s="316"/>
      <c r="X28" s="316"/>
      <c r="Y28" s="316"/>
      <c r="Z28" s="316"/>
      <c r="AA28" s="316"/>
      <c r="AB28" s="309">
        <v>16142</v>
      </c>
      <c r="AC28" s="316"/>
      <c r="AD28" s="316"/>
      <c r="AE28" s="316"/>
      <c r="AF28" s="309">
        <f>SUM(P28:AB39)</f>
        <v>129290</v>
      </c>
      <c r="AG28" s="193"/>
    </row>
    <row r="29" spans="1:33" x14ac:dyDescent="0.25">
      <c r="A29" s="313"/>
      <c r="B29" s="315"/>
      <c r="C29" s="187"/>
      <c r="D29" s="188">
        <v>3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321"/>
      <c r="P29" s="322"/>
      <c r="Q29" s="322"/>
      <c r="R29" s="310"/>
      <c r="S29" s="310"/>
      <c r="T29" s="234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189"/>
    </row>
    <row r="30" spans="1:33" x14ac:dyDescent="0.25">
      <c r="A30" s="313"/>
      <c r="B30" s="315"/>
      <c r="C30" s="187"/>
      <c r="D30" s="187"/>
      <c r="E30" s="188">
        <v>5</v>
      </c>
      <c r="F30" s="187"/>
      <c r="G30" s="187"/>
      <c r="H30" s="187"/>
      <c r="I30" s="187"/>
      <c r="J30" s="187"/>
      <c r="K30" s="187"/>
      <c r="L30" s="187"/>
      <c r="M30" s="187"/>
      <c r="N30" s="187"/>
      <c r="O30" s="321"/>
      <c r="P30" s="322"/>
      <c r="Q30" s="322"/>
      <c r="R30" s="310"/>
      <c r="S30" s="310"/>
      <c r="T30" s="234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189"/>
    </row>
    <row r="31" spans="1:33" x14ac:dyDescent="0.25">
      <c r="A31" s="313"/>
      <c r="B31" s="315"/>
      <c r="C31" s="187"/>
      <c r="D31" s="187"/>
      <c r="E31" s="187"/>
      <c r="F31" s="188">
        <v>4</v>
      </c>
      <c r="G31" s="187"/>
      <c r="H31" s="187"/>
      <c r="I31" s="187"/>
      <c r="J31" s="187"/>
      <c r="K31" s="187"/>
      <c r="L31" s="187"/>
      <c r="M31" s="187"/>
      <c r="N31" s="187"/>
      <c r="O31" s="321"/>
      <c r="P31" s="322"/>
      <c r="Q31" s="322"/>
      <c r="R31" s="310"/>
      <c r="S31" s="310"/>
      <c r="T31" s="234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189"/>
    </row>
    <row r="32" spans="1:33" x14ac:dyDescent="0.25">
      <c r="A32" s="313"/>
      <c r="B32" s="315"/>
      <c r="C32" s="187"/>
      <c r="D32" s="187"/>
      <c r="E32" s="187"/>
      <c r="F32" s="187"/>
      <c r="G32" s="188">
        <v>6</v>
      </c>
      <c r="H32" s="187"/>
      <c r="I32" s="187"/>
      <c r="J32" s="187"/>
      <c r="K32" s="187"/>
      <c r="L32" s="187"/>
      <c r="M32" s="187"/>
      <c r="N32" s="187"/>
      <c r="O32" s="321"/>
      <c r="P32" s="322"/>
      <c r="Q32" s="322"/>
      <c r="R32" s="310"/>
      <c r="S32" s="310"/>
      <c r="T32" s="234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189"/>
    </row>
    <row r="33" spans="1:33" x14ac:dyDescent="0.25">
      <c r="A33" s="313"/>
      <c r="B33" s="315"/>
      <c r="C33" s="187"/>
      <c r="D33" s="187"/>
      <c r="E33" s="187"/>
      <c r="F33" s="187"/>
      <c r="G33" s="187"/>
      <c r="H33" s="188">
        <v>4</v>
      </c>
      <c r="I33" s="187"/>
      <c r="J33" s="187"/>
      <c r="K33" s="187"/>
      <c r="L33" s="187"/>
      <c r="M33" s="187"/>
      <c r="N33" s="187"/>
      <c r="O33" s="321"/>
      <c r="P33" s="322"/>
      <c r="Q33" s="322"/>
      <c r="R33" s="310"/>
      <c r="S33" s="310"/>
      <c r="T33" s="234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189"/>
    </row>
    <row r="34" spans="1:33" x14ac:dyDescent="0.25">
      <c r="A34" s="313"/>
      <c r="B34" s="315"/>
      <c r="C34" s="187"/>
      <c r="D34" s="187"/>
      <c r="E34" s="187"/>
      <c r="F34" s="187"/>
      <c r="G34" s="187"/>
      <c r="H34" s="187"/>
      <c r="I34" s="188">
        <v>2</v>
      </c>
      <c r="J34" s="187"/>
      <c r="K34" s="187"/>
      <c r="L34" s="187"/>
      <c r="M34" s="187"/>
      <c r="N34" s="187"/>
      <c r="O34" s="321"/>
      <c r="P34" s="322"/>
      <c r="Q34" s="322"/>
      <c r="R34" s="310"/>
      <c r="S34" s="310"/>
      <c r="T34" s="234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189"/>
    </row>
    <row r="35" spans="1:33" x14ac:dyDescent="0.25">
      <c r="A35" s="313"/>
      <c r="B35" s="315"/>
      <c r="C35" s="187"/>
      <c r="D35" s="187"/>
      <c r="E35" s="187"/>
      <c r="F35" s="187"/>
      <c r="G35" s="187"/>
      <c r="H35" s="187"/>
      <c r="I35" s="187"/>
      <c r="J35" s="188"/>
      <c r="K35" s="187"/>
      <c r="L35" s="187"/>
      <c r="M35" s="187"/>
      <c r="N35" s="187"/>
      <c r="O35" s="321"/>
      <c r="P35" s="322"/>
      <c r="Q35" s="322"/>
      <c r="R35" s="310"/>
      <c r="S35" s="310"/>
      <c r="T35" s="234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189"/>
    </row>
    <row r="36" spans="1:33" x14ac:dyDescent="0.25">
      <c r="A36" s="313"/>
      <c r="B36" s="315"/>
      <c r="C36" s="187"/>
      <c r="D36" s="187"/>
      <c r="E36" s="187"/>
      <c r="F36" s="187"/>
      <c r="G36" s="187"/>
      <c r="H36" s="187"/>
      <c r="I36" s="187"/>
      <c r="J36" s="187"/>
      <c r="K36" s="188">
        <v>5</v>
      </c>
      <c r="L36" s="187"/>
      <c r="M36" s="187"/>
      <c r="N36" s="187"/>
      <c r="O36" s="321"/>
      <c r="P36" s="322"/>
      <c r="Q36" s="322"/>
      <c r="R36" s="310"/>
      <c r="S36" s="310"/>
      <c r="T36" s="234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189"/>
    </row>
    <row r="37" spans="1:33" x14ac:dyDescent="0.25">
      <c r="A37" s="313"/>
      <c r="B37" s="315"/>
      <c r="C37" s="187"/>
      <c r="D37" s="187"/>
      <c r="E37" s="187"/>
      <c r="F37" s="187"/>
      <c r="G37" s="187"/>
      <c r="H37" s="187"/>
      <c r="I37" s="187"/>
      <c r="J37" s="187"/>
      <c r="K37" s="187"/>
      <c r="L37" s="188">
        <v>4</v>
      </c>
      <c r="M37" s="187"/>
      <c r="N37" s="187"/>
      <c r="O37" s="321"/>
      <c r="P37" s="322"/>
      <c r="Q37" s="322"/>
      <c r="R37" s="310"/>
      <c r="S37" s="310"/>
      <c r="T37" s="234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189"/>
    </row>
    <row r="38" spans="1:33" x14ac:dyDescent="0.25">
      <c r="A38" s="313"/>
      <c r="B38" s="315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>
        <v>7</v>
      </c>
      <c r="N38" s="187"/>
      <c r="O38" s="321"/>
      <c r="P38" s="322"/>
      <c r="Q38" s="322"/>
      <c r="R38" s="310"/>
      <c r="S38" s="310"/>
      <c r="T38" s="234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189"/>
    </row>
    <row r="39" spans="1:33" ht="73.5" customHeight="1" thickBot="1" x14ac:dyDescent="0.3">
      <c r="A39" s="318"/>
      <c r="B39" s="319"/>
      <c r="C39" s="190"/>
      <c r="D39" s="190"/>
      <c r="E39" s="190"/>
      <c r="F39" s="190"/>
      <c r="G39" s="190"/>
      <c r="H39" s="194"/>
      <c r="I39" s="194"/>
      <c r="J39" s="194"/>
      <c r="K39" s="194"/>
      <c r="L39" s="194"/>
      <c r="M39" s="194"/>
      <c r="N39" s="195">
        <v>2</v>
      </c>
      <c r="O39" s="321"/>
      <c r="P39" s="323"/>
      <c r="Q39" s="323"/>
      <c r="R39" s="317"/>
      <c r="S39" s="317"/>
      <c r="T39" s="23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1"/>
      <c r="AG39" s="196"/>
    </row>
    <row r="40" spans="1:33" x14ac:dyDescent="0.25">
      <c r="A40" s="312">
        <v>2</v>
      </c>
      <c r="B40" s="314" t="s">
        <v>232</v>
      </c>
      <c r="C40" s="184"/>
      <c r="D40" s="185"/>
      <c r="E40" s="185"/>
      <c r="F40" s="185"/>
      <c r="G40" s="197"/>
      <c r="H40" s="187"/>
      <c r="I40" s="187"/>
      <c r="J40" s="187"/>
      <c r="K40" s="187"/>
      <c r="L40" s="187"/>
      <c r="M40" s="187"/>
      <c r="N40" s="187"/>
      <c r="O40" s="305">
        <f>C40+D41+E42+F43+G44+H45+I46+J47+K48+L49+M50+N51</f>
        <v>0</v>
      </c>
      <c r="P40" s="305"/>
      <c r="Q40" s="305"/>
      <c r="R40" s="305"/>
      <c r="S40" s="305"/>
      <c r="T40" s="216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7">
        <f>SUM(P40:AE40)</f>
        <v>0</v>
      </c>
      <c r="AG40" s="187"/>
    </row>
    <row r="41" spans="1:33" x14ac:dyDescent="0.25">
      <c r="A41" s="313"/>
      <c r="B41" s="315"/>
      <c r="C41" s="187"/>
      <c r="D41" s="188"/>
      <c r="E41" s="187"/>
      <c r="F41" s="187"/>
      <c r="G41" s="198"/>
      <c r="H41" s="187"/>
      <c r="I41" s="187"/>
      <c r="J41" s="187"/>
      <c r="K41" s="187"/>
      <c r="L41" s="187"/>
      <c r="M41" s="187"/>
      <c r="N41" s="187"/>
      <c r="O41" s="306"/>
      <c r="P41" s="306"/>
      <c r="Q41" s="306"/>
      <c r="R41" s="306"/>
      <c r="S41" s="306"/>
      <c r="T41" s="217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187"/>
    </row>
    <row r="42" spans="1:33" x14ac:dyDescent="0.25">
      <c r="A42" s="313"/>
      <c r="B42" s="315"/>
      <c r="C42" s="187"/>
      <c r="D42" s="187"/>
      <c r="E42" s="188"/>
      <c r="F42" s="187"/>
      <c r="G42" s="198"/>
      <c r="H42" s="187"/>
      <c r="I42" s="187"/>
      <c r="J42" s="187"/>
      <c r="K42" s="187"/>
      <c r="L42" s="187"/>
      <c r="M42" s="187"/>
      <c r="N42" s="187"/>
      <c r="O42" s="306"/>
      <c r="P42" s="306"/>
      <c r="Q42" s="306"/>
      <c r="R42" s="306"/>
      <c r="S42" s="306"/>
      <c r="T42" s="217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187"/>
    </row>
    <row r="43" spans="1:33" x14ac:dyDescent="0.25">
      <c r="A43" s="313"/>
      <c r="B43" s="315"/>
      <c r="C43" s="187"/>
      <c r="D43" s="187"/>
      <c r="E43" s="187"/>
      <c r="F43" s="188"/>
      <c r="G43" s="198"/>
      <c r="H43" s="187"/>
      <c r="I43" s="187"/>
      <c r="J43" s="187"/>
      <c r="K43" s="187"/>
      <c r="L43" s="187"/>
      <c r="M43" s="187"/>
      <c r="N43" s="187"/>
      <c r="O43" s="306"/>
      <c r="P43" s="306"/>
      <c r="Q43" s="306"/>
      <c r="R43" s="306"/>
      <c r="S43" s="306"/>
      <c r="T43" s="217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187"/>
    </row>
    <row r="44" spans="1:33" x14ac:dyDescent="0.25">
      <c r="A44" s="313"/>
      <c r="B44" s="315"/>
      <c r="C44" s="187"/>
      <c r="D44" s="187"/>
      <c r="E44" s="187"/>
      <c r="F44" s="187"/>
      <c r="G44" s="199"/>
      <c r="H44" s="187"/>
      <c r="I44" s="187"/>
      <c r="J44" s="187"/>
      <c r="K44" s="187"/>
      <c r="L44" s="187"/>
      <c r="M44" s="187"/>
      <c r="N44" s="187"/>
      <c r="O44" s="306"/>
      <c r="P44" s="306"/>
      <c r="Q44" s="306"/>
      <c r="R44" s="306"/>
      <c r="S44" s="306"/>
      <c r="T44" s="217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187"/>
    </row>
    <row r="45" spans="1:33" x14ac:dyDescent="0.25">
      <c r="A45" s="313"/>
      <c r="B45" s="315"/>
      <c r="C45" s="187"/>
      <c r="D45" s="187"/>
      <c r="E45" s="187"/>
      <c r="F45" s="187"/>
      <c r="G45" s="198"/>
      <c r="H45" s="188"/>
      <c r="I45" s="187"/>
      <c r="J45" s="187"/>
      <c r="K45" s="187"/>
      <c r="L45" s="187"/>
      <c r="M45" s="187"/>
      <c r="N45" s="187"/>
      <c r="O45" s="306"/>
      <c r="P45" s="306"/>
      <c r="Q45" s="306"/>
      <c r="R45" s="306"/>
      <c r="S45" s="306"/>
      <c r="T45" s="217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187"/>
    </row>
    <row r="46" spans="1:33" x14ac:dyDescent="0.25">
      <c r="A46" s="313"/>
      <c r="B46" s="315"/>
      <c r="C46" s="187"/>
      <c r="D46" s="187"/>
      <c r="E46" s="187"/>
      <c r="F46" s="187"/>
      <c r="G46" s="198"/>
      <c r="H46" s="187"/>
      <c r="I46" s="188"/>
      <c r="J46" s="187"/>
      <c r="K46" s="187"/>
      <c r="L46" s="187"/>
      <c r="M46" s="187"/>
      <c r="N46" s="187"/>
      <c r="O46" s="306"/>
      <c r="P46" s="306"/>
      <c r="Q46" s="306"/>
      <c r="R46" s="306"/>
      <c r="S46" s="306"/>
      <c r="T46" s="217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187"/>
    </row>
    <row r="47" spans="1:33" x14ac:dyDescent="0.25">
      <c r="A47" s="313"/>
      <c r="B47" s="315"/>
      <c r="C47" s="187"/>
      <c r="D47" s="187"/>
      <c r="E47" s="187"/>
      <c r="F47" s="187"/>
      <c r="G47" s="198"/>
      <c r="H47" s="187"/>
      <c r="I47" s="187"/>
      <c r="J47" s="188"/>
      <c r="K47" s="187"/>
      <c r="L47" s="187"/>
      <c r="M47" s="187"/>
      <c r="N47" s="187"/>
      <c r="O47" s="306"/>
      <c r="P47" s="306"/>
      <c r="Q47" s="306"/>
      <c r="R47" s="306"/>
      <c r="S47" s="306"/>
      <c r="T47" s="217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187"/>
    </row>
    <row r="48" spans="1:33" x14ac:dyDescent="0.25">
      <c r="A48" s="313"/>
      <c r="B48" s="315"/>
      <c r="C48" s="187"/>
      <c r="D48" s="187"/>
      <c r="E48" s="187"/>
      <c r="F48" s="187"/>
      <c r="G48" s="198"/>
      <c r="H48" s="187"/>
      <c r="I48" s="187"/>
      <c r="J48" s="187"/>
      <c r="K48" s="188"/>
      <c r="L48" s="187"/>
      <c r="M48" s="187"/>
      <c r="N48" s="187"/>
      <c r="O48" s="306"/>
      <c r="P48" s="306"/>
      <c r="Q48" s="306"/>
      <c r="R48" s="306"/>
      <c r="S48" s="306"/>
      <c r="T48" s="217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187"/>
    </row>
    <row r="49" spans="1:33" x14ac:dyDescent="0.25">
      <c r="A49" s="313"/>
      <c r="B49" s="315"/>
      <c r="C49" s="187"/>
      <c r="D49" s="187"/>
      <c r="E49" s="187"/>
      <c r="F49" s="187"/>
      <c r="G49" s="198"/>
      <c r="H49" s="187"/>
      <c r="I49" s="187"/>
      <c r="J49" s="187"/>
      <c r="K49" s="187"/>
      <c r="L49" s="188"/>
      <c r="M49" s="187"/>
      <c r="N49" s="187"/>
      <c r="O49" s="306"/>
      <c r="P49" s="306"/>
      <c r="Q49" s="306"/>
      <c r="R49" s="306"/>
      <c r="S49" s="306"/>
      <c r="T49" s="217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187"/>
    </row>
    <row r="50" spans="1:33" x14ac:dyDescent="0.25">
      <c r="A50" s="313"/>
      <c r="B50" s="315"/>
      <c r="C50" s="187"/>
      <c r="D50" s="187"/>
      <c r="E50" s="187"/>
      <c r="F50" s="187"/>
      <c r="G50" s="198"/>
      <c r="H50" s="187"/>
      <c r="I50" s="187"/>
      <c r="J50" s="187"/>
      <c r="K50" s="187"/>
      <c r="L50" s="187"/>
      <c r="M50" s="188"/>
      <c r="N50" s="187"/>
      <c r="O50" s="306"/>
      <c r="P50" s="306"/>
      <c r="Q50" s="306"/>
      <c r="R50" s="306"/>
      <c r="S50" s="306"/>
      <c r="T50" s="217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187"/>
    </row>
    <row r="51" spans="1:33" x14ac:dyDescent="0.25">
      <c r="A51" s="313"/>
      <c r="B51" s="315"/>
      <c r="C51" s="194"/>
      <c r="D51" s="194"/>
      <c r="E51" s="194"/>
      <c r="F51" s="194"/>
      <c r="G51" s="200"/>
      <c r="H51" s="187"/>
      <c r="I51" s="187"/>
      <c r="J51" s="187"/>
      <c r="K51" s="187"/>
      <c r="L51" s="187"/>
      <c r="M51" s="187"/>
      <c r="N51" s="188"/>
      <c r="O51" s="306"/>
      <c r="P51" s="306"/>
      <c r="Q51" s="306"/>
      <c r="R51" s="306"/>
      <c r="S51" s="306"/>
      <c r="T51" s="217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8"/>
      <c r="AG51" s="187"/>
    </row>
    <row r="52" spans="1:33" s="232" customFormat="1" ht="38.25" x14ac:dyDescent="0.25">
      <c r="A52" s="227">
        <v>3</v>
      </c>
      <c r="B52" s="228" t="s">
        <v>130</v>
      </c>
      <c r="C52" s="229"/>
      <c r="D52" s="229"/>
      <c r="E52" s="229"/>
      <c r="F52" s="229"/>
      <c r="G52" s="229"/>
      <c r="H52" s="230"/>
      <c r="I52" s="229"/>
      <c r="J52" s="229"/>
      <c r="K52" s="229"/>
      <c r="L52" s="229"/>
      <c r="M52" s="229"/>
      <c r="N52" s="229"/>
      <c r="O52" s="229">
        <v>1</v>
      </c>
      <c r="P52" s="229"/>
      <c r="Q52" s="229">
        <v>5000</v>
      </c>
      <c r="R52" s="229">
        <v>1000</v>
      </c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33">
        <f>SUM(P52:AE52)</f>
        <v>6000</v>
      </c>
      <c r="AG52" s="229"/>
    </row>
    <row r="53" spans="1:33" ht="51" x14ac:dyDescent="0.25">
      <c r="A53" s="201">
        <v>3</v>
      </c>
      <c r="B53" s="129" t="s">
        <v>131</v>
      </c>
      <c r="C53" s="187"/>
      <c r="D53" s="187"/>
      <c r="E53" s="187"/>
      <c r="F53" s="187"/>
      <c r="G53" s="187"/>
      <c r="H53" s="202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>
        <f>SUM(P53:AE53)</f>
        <v>0</v>
      </c>
      <c r="AG53" s="187"/>
    </row>
    <row r="54" spans="1:33" s="232" customFormat="1" ht="25.5" x14ac:dyDescent="0.25">
      <c r="A54" s="227">
        <v>4</v>
      </c>
      <c r="B54" s="228" t="s">
        <v>190</v>
      </c>
      <c r="C54" s="229"/>
      <c r="D54" s="229"/>
      <c r="E54" s="229"/>
      <c r="F54" s="229"/>
      <c r="G54" s="229"/>
      <c r="H54" s="230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>
        <v>16000</v>
      </c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>
        <f>SUM(P54:AE54)</f>
        <v>16000</v>
      </c>
      <c r="AG54" s="229"/>
    </row>
    <row r="55" spans="1:33" ht="25.5" x14ac:dyDescent="0.25">
      <c r="A55" s="201">
        <v>5</v>
      </c>
      <c r="B55" s="129" t="s">
        <v>213</v>
      </c>
      <c r="C55" s="187"/>
      <c r="D55" s="187"/>
      <c r="E55" s="187"/>
      <c r="F55" s="187"/>
      <c r="G55" s="187"/>
      <c r="H55" s="202"/>
      <c r="I55" s="187"/>
      <c r="J55" s="187"/>
      <c r="K55" s="187"/>
      <c r="L55" s="187"/>
      <c r="M55" s="187"/>
      <c r="N55" s="187"/>
      <c r="O55" s="187">
        <v>2</v>
      </c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203">
        <v>77500</v>
      </c>
      <c r="AG55" s="187"/>
    </row>
    <row r="56" spans="1:33" ht="28.5" customHeight="1" x14ac:dyDescent="0.25">
      <c r="A56" s="201">
        <v>6</v>
      </c>
      <c r="B56" s="129" t="s">
        <v>230</v>
      </c>
      <c r="C56" s="187"/>
      <c r="D56" s="187"/>
      <c r="E56" s="187"/>
      <c r="F56" s="187"/>
      <c r="G56" s="187"/>
      <c r="H56" s="202"/>
      <c r="I56" s="187"/>
      <c r="J56" s="187"/>
      <c r="K56" s="187"/>
      <c r="L56" s="187"/>
      <c r="M56" s="187"/>
      <c r="N56" s="187"/>
      <c r="O56" s="187">
        <v>2</v>
      </c>
      <c r="P56" s="187"/>
      <c r="Q56" s="187"/>
      <c r="R56" s="187"/>
      <c r="S56" s="187">
        <v>16000</v>
      </c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203">
        <f>SUM(P56:AE56)</f>
        <v>16000</v>
      </c>
      <c r="AG56" s="187"/>
    </row>
    <row r="57" spans="1:33" s="232" customFormat="1" x14ac:dyDescent="0.25">
      <c r="A57" s="227">
        <v>7</v>
      </c>
      <c r="B57" s="228" t="s">
        <v>231</v>
      </c>
      <c r="C57" s="229"/>
      <c r="D57" s="229"/>
      <c r="E57" s="229"/>
      <c r="F57" s="229"/>
      <c r="G57" s="229"/>
      <c r="H57" s="230"/>
      <c r="I57" s="229"/>
      <c r="J57" s="229"/>
      <c r="K57" s="229"/>
      <c r="L57" s="229"/>
      <c r="M57" s="229"/>
      <c r="N57" s="229"/>
      <c r="O57" s="229">
        <v>6</v>
      </c>
      <c r="P57" s="229"/>
      <c r="Q57" s="229"/>
      <c r="R57" s="229"/>
      <c r="S57" s="229">
        <v>16000</v>
      </c>
      <c r="T57" s="229"/>
      <c r="U57" s="229"/>
      <c r="V57" s="229"/>
      <c r="W57" s="229"/>
      <c r="X57" s="229"/>
      <c r="Y57" s="229"/>
      <c r="Z57" s="229">
        <v>20000</v>
      </c>
      <c r="AA57" s="229"/>
      <c r="AB57" s="229"/>
      <c r="AC57" s="229"/>
      <c r="AD57" s="229"/>
      <c r="AE57" s="229"/>
      <c r="AF57" s="229">
        <f>SUM(P57:AE57)</f>
        <v>36000</v>
      </c>
      <c r="AG57" s="229"/>
    </row>
    <row r="58" spans="1:33" ht="25.5" x14ac:dyDescent="0.25">
      <c r="A58" s="201">
        <v>8</v>
      </c>
      <c r="B58" s="129" t="s">
        <v>228</v>
      </c>
      <c r="C58" s="187"/>
      <c r="D58" s="187"/>
      <c r="E58" s="187"/>
      <c r="F58" s="187"/>
      <c r="G58" s="187"/>
      <c r="H58" s="202"/>
      <c r="I58" s="187"/>
      <c r="J58" s="187"/>
      <c r="K58" s="187"/>
      <c r="L58" s="187"/>
      <c r="M58" s="187"/>
      <c r="N58" s="187"/>
      <c r="O58" s="187">
        <v>2</v>
      </c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203">
        <v>30000</v>
      </c>
      <c r="AG58" s="187"/>
    </row>
    <row r="59" spans="1:33" s="232" customFormat="1" x14ac:dyDescent="0.25">
      <c r="A59" s="227">
        <v>9</v>
      </c>
      <c r="B59" s="228" t="s">
        <v>227</v>
      </c>
      <c r="C59" s="229"/>
      <c r="D59" s="229"/>
      <c r="E59" s="229"/>
      <c r="F59" s="229"/>
      <c r="G59" s="229"/>
      <c r="H59" s="230"/>
      <c r="I59" s="229"/>
      <c r="J59" s="229"/>
      <c r="K59" s="229"/>
      <c r="L59" s="229"/>
      <c r="M59" s="229"/>
      <c r="N59" s="229"/>
      <c r="O59" s="229">
        <v>1</v>
      </c>
      <c r="P59" s="229"/>
      <c r="Q59" s="229"/>
      <c r="R59" s="229"/>
      <c r="S59" s="229"/>
      <c r="T59" s="231">
        <v>50000</v>
      </c>
      <c r="U59" s="229"/>
      <c r="V59" s="229"/>
      <c r="W59" s="229"/>
      <c r="X59" s="229"/>
      <c r="Y59" s="229"/>
      <c r="Z59" s="231">
        <v>40000</v>
      </c>
      <c r="AA59" s="231">
        <v>35000</v>
      </c>
      <c r="AB59" s="229"/>
      <c r="AC59" s="229"/>
      <c r="AD59" s="229"/>
      <c r="AE59" s="229"/>
      <c r="AF59" s="229">
        <f>SUM(P59:AE59)</f>
        <v>125000</v>
      </c>
      <c r="AG59" s="229"/>
    </row>
    <row r="60" spans="1:33" x14ac:dyDescent="0.25">
      <c r="A60" s="201">
        <v>10</v>
      </c>
      <c r="B60" s="129" t="s">
        <v>29</v>
      </c>
      <c r="C60" s="187"/>
      <c r="D60" s="187"/>
      <c r="E60" s="187"/>
      <c r="F60" s="187"/>
      <c r="G60" s="187"/>
      <c r="H60" s="202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203">
        <f>SUM(P60:AE60)</f>
        <v>0</v>
      </c>
      <c r="AG60" s="187"/>
    </row>
    <row r="61" spans="1:33" x14ac:dyDescent="0.25">
      <c r="A61" s="201">
        <v>11</v>
      </c>
      <c r="B61" s="204" t="s">
        <v>19</v>
      </c>
      <c r="C61" s="187"/>
      <c r="D61" s="187"/>
      <c r="E61" s="187"/>
      <c r="F61" s="187"/>
      <c r="G61" s="187"/>
      <c r="H61" s="202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>
        <f>SUM(P61:AE61)</f>
        <v>0</v>
      </c>
      <c r="AG61" s="187"/>
    </row>
    <row r="62" spans="1:33" x14ac:dyDescent="0.25">
      <c r="A62" s="201">
        <v>12</v>
      </c>
      <c r="B62" s="204" t="s">
        <v>132</v>
      </c>
      <c r="C62" s="187"/>
      <c r="D62" s="187"/>
      <c r="E62" s="187"/>
      <c r="F62" s="187"/>
      <c r="G62" s="187"/>
      <c r="H62" s="202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</row>
    <row r="63" spans="1:33" x14ac:dyDescent="0.25">
      <c r="A63" s="201">
        <v>13</v>
      </c>
      <c r="B63" s="205" t="s">
        <v>133</v>
      </c>
      <c r="C63" s="187"/>
      <c r="D63" s="187"/>
      <c r="E63" s="187"/>
      <c r="F63" s="187"/>
      <c r="G63" s="187"/>
      <c r="H63" s="202"/>
      <c r="I63" s="187"/>
      <c r="J63" s="187"/>
      <c r="K63" s="187"/>
      <c r="L63" s="187"/>
      <c r="M63" s="187"/>
      <c r="N63" s="187"/>
      <c r="O63" s="187">
        <v>1</v>
      </c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>
        <v>30000</v>
      </c>
      <c r="AB63" s="187"/>
      <c r="AC63" s="187">
        <v>20000</v>
      </c>
      <c r="AD63" s="187"/>
      <c r="AE63" s="187"/>
      <c r="AF63" s="187">
        <f>SUM(P63:AE63)</f>
        <v>50000</v>
      </c>
      <c r="AG63" s="187"/>
    </row>
    <row r="64" spans="1:33" x14ac:dyDescent="0.25">
      <c r="A64" s="201">
        <v>14</v>
      </c>
      <c r="B64" s="204" t="s">
        <v>134</v>
      </c>
      <c r="C64" s="187"/>
      <c r="D64" s="187"/>
      <c r="E64" s="187"/>
      <c r="F64" s="187"/>
      <c r="G64" s="187"/>
      <c r="H64" s="202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>
        <f>SUM(P64:AE64)</f>
        <v>0</v>
      </c>
      <c r="AG64" s="187"/>
    </row>
    <row r="65" spans="1:33" x14ac:dyDescent="0.25">
      <c r="A65" s="201">
        <v>15</v>
      </c>
      <c r="B65" s="206" t="s">
        <v>135</v>
      </c>
      <c r="C65" s="187"/>
      <c r="D65" s="187"/>
      <c r="E65" s="187"/>
      <c r="F65" s="187"/>
      <c r="G65" s="187"/>
      <c r="H65" s="202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</row>
    <row r="66" spans="1:33" ht="25.5" x14ac:dyDescent="0.25">
      <c r="A66" s="201">
        <v>16</v>
      </c>
      <c r="B66" s="207" t="s">
        <v>136</v>
      </c>
      <c r="C66" s="187"/>
      <c r="D66" s="187"/>
      <c r="E66" s="187"/>
      <c r="F66" s="187"/>
      <c r="G66" s="187"/>
      <c r="H66" s="202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>
        <f t="shared" ref="AF66:AF74" si="0">SUM(P66:AE66)</f>
        <v>0</v>
      </c>
      <c r="AG66" s="187"/>
    </row>
    <row r="67" spans="1:33" ht="25.5" x14ac:dyDescent="0.25">
      <c r="A67" s="201">
        <v>17</v>
      </c>
      <c r="B67" s="207" t="s">
        <v>137</v>
      </c>
      <c r="C67" s="187"/>
      <c r="D67" s="187"/>
      <c r="E67" s="187" t="s">
        <v>138</v>
      </c>
      <c r="F67" s="187"/>
      <c r="G67" s="187"/>
      <c r="H67" s="202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>
        <f t="shared" si="0"/>
        <v>0</v>
      </c>
      <c r="AG67" s="187"/>
    </row>
    <row r="68" spans="1:33" ht="25.5" x14ac:dyDescent="0.25">
      <c r="A68" s="201">
        <v>18</v>
      </c>
      <c r="B68" s="207" t="s">
        <v>139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>
        <f t="shared" si="0"/>
        <v>0</v>
      </c>
      <c r="AG68" s="187"/>
    </row>
    <row r="69" spans="1:33" ht="51" x14ac:dyDescent="0.25">
      <c r="A69" s="201">
        <v>19</v>
      </c>
      <c r="B69" s="207" t="s">
        <v>140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>
        <f t="shared" si="0"/>
        <v>0</v>
      </c>
      <c r="AG69" s="187"/>
    </row>
    <row r="70" spans="1:33" ht="38.25" x14ac:dyDescent="0.25">
      <c r="A70" s="201">
        <v>20</v>
      </c>
      <c r="B70" s="207" t="s">
        <v>141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>
        <f t="shared" si="0"/>
        <v>0</v>
      </c>
      <c r="AG70" s="187"/>
    </row>
    <row r="71" spans="1:33" ht="25.5" x14ac:dyDescent="0.25">
      <c r="A71" s="201">
        <v>21</v>
      </c>
      <c r="B71" s="207" t="s">
        <v>142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>
        <f t="shared" si="0"/>
        <v>0</v>
      </c>
      <c r="AG71" s="187"/>
    </row>
    <row r="72" spans="1:33" ht="25.5" x14ac:dyDescent="0.25">
      <c r="A72" s="201">
        <v>22</v>
      </c>
      <c r="B72" s="208" t="s">
        <v>143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>
        <f t="shared" si="0"/>
        <v>0</v>
      </c>
      <c r="AG72" s="187"/>
    </row>
    <row r="73" spans="1:33" ht="25.5" x14ac:dyDescent="0.25">
      <c r="A73" s="201">
        <v>23</v>
      </c>
      <c r="B73" s="138" t="s">
        <v>144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>
        <f t="shared" si="0"/>
        <v>0</v>
      </c>
      <c r="AG73" s="187"/>
    </row>
    <row r="74" spans="1:33" ht="13.5" thickBot="1" x14ac:dyDescent="0.3">
      <c r="A74" s="209">
        <v>24</v>
      </c>
      <c r="B74" s="210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>
        <f t="shared" si="0"/>
        <v>0</v>
      </c>
      <c r="AG74" s="187"/>
    </row>
    <row r="75" spans="1:33" s="211" customFormat="1" ht="13.5" thickBot="1" x14ac:dyDescent="0.3">
      <c r="A75" s="285" t="s">
        <v>71</v>
      </c>
      <c r="B75" s="28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>
        <f t="shared" ref="P75:AE75" si="1">SUM(P4:P74)</f>
        <v>38500</v>
      </c>
      <c r="Q75" s="102">
        <f t="shared" si="1"/>
        <v>54648</v>
      </c>
      <c r="R75" s="102">
        <f t="shared" si="1"/>
        <v>11000</v>
      </c>
      <c r="S75" s="102">
        <f t="shared" si="1"/>
        <v>113000</v>
      </c>
      <c r="T75" s="102"/>
      <c r="U75" s="102">
        <f t="shared" si="1"/>
        <v>0</v>
      </c>
      <c r="V75" s="102">
        <f t="shared" si="1"/>
        <v>50000</v>
      </c>
      <c r="W75" s="102">
        <f t="shared" si="1"/>
        <v>0</v>
      </c>
      <c r="X75" s="102">
        <f t="shared" si="1"/>
        <v>30000</v>
      </c>
      <c r="Y75" s="102">
        <f t="shared" si="1"/>
        <v>0</v>
      </c>
      <c r="Z75" s="102">
        <f t="shared" si="1"/>
        <v>60000</v>
      </c>
      <c r="AA75" s="102">
        <f t="shared" si="1"/>
        <v>65000</v>
      </c>
      <c r="AB75" s="102">
        <f t="shared" si="1"/>
        <v>86142</v>
      </c>
      <c r="AC75" s="102">
        <f t="shared" si="1"/>
        <v>20000</v>
      </c>
      <c r="AD75" s="102">
        <f t="shared" si="1"/>
        <v>0</v>
      </c>
      <c r="AE75" s="102">
        <f t="shared" si="1"/>
        <v>70000</v>
      </c>
      <c r="AF75" s="102">
        <f>SUM(AF4:AF74)</f>
        <v>755790</v>
      </c>
      <c r="AG75" s="104"/>
    </row>
    <row r="76" spans="1:33" x14ac:dyDescent="0.25">
      <c r="B76" s="212"/>
    </row>
    <row r="77" spans="1:33" x14ac:dyDescent="0.25">
      <c r="B77" s="212"/>
    </row>
    <row r="78" spans="1:33" x14ac:dyDescent="0.25">
      <c r="B78" s="212"/>
    </row>
    <row r="79" spans="1:33" x14ac:dyDescent="0.25">
      <c r="B79" s="212"/>
    </row>
    <row r="80" spans="1:33" x14ac:dyDescent="0.25">
      <c r="B80" s="212"/>
    </row>
    <row r="81" spans="2:2" x14ac:dyDescent="0.25">
      <c r="B81" s="212"/>
    </row>
    <row r="82" spans="2:2" x14ac:dyDescent="0.25">
      <c r="B82" s="212"/>
    </row>
    <row r="83" spans="2:2" x14ac:dyDescent="0.25">
      <c r="B83" s="212"/>
    </row>
    <row r="84" spans="2:2" x14ac:dyDescent="0.25">
      <c r="B84" s="212"/>
    </row>
    <row r="85" spans="2:2" x14ac:dyDescent="0.25">
      <c r="B85" s="212"/>
    </row>
    <row r="86" spans="2:2" x14ac:dyDescent="0.25">
      <c r="B86" s="212"/>
    </row>
    <row r="87" spans="2:2" x14ac:dyDescent="0.25">
      <c r="B87" s="212"/>
    </row>
    <row r="88" spans="2:2" x14ac:dyDescent="0.25">
      <c r="B88" s="212"/>
    </row>
    <row r="89" spans="2:2" x14ac:dyDescent="0.25">
      <c r="B89" s="212"/>
    </row>
    <row r="90" spans="2:2" x14ac:dyDescent="0.25">
      <c r="B90" s="212"/>
    </row>
  </sheetData>
  <mergeCells count="83">
    <mergeCell ref="AG2:AG3"/>
    <mergeCell ref="A2:A3"/>
    <mergeCell ref="B2:B3"/>
    <mergeCell ref="C2:N2"/>
    <mergeCell ref="O2:O3"/>
    <mergeCell ref="P2:AF2"/>
    <mergeCell ref="Y4:Y15"/>
    <mergeCell ref="A4:A15"/>
    <mergeCell ref="B4:B15"/>
    <mergeCell ref="O4:O15"/>
    <mergeCell ref="P4:P15"/>
    <mergeCell ref="Q4:Q15"/>
    <mergeCell ref="R4:R15"/>
    <mergeCell ref="S4:S15"/>
    <mergeCell ref="U4:U15"/>
    <mergeCell ref="V4:V15"/>
    <mergeCell ref="W4:W15"/>
    <mergeCell ref="X4:X15"/>
    <mergeCell ref="AF4:AF15"/>
    <mergeCell ref="A16:A27"/>
    <mergeCell ref="B16:B27"/>
    <mergeCell ref="O16:O27"/>
    <mergeCell ref="P16:P27"/>
    <mergeCell ref="Q16:Q27"/>
    <mergeCell ref="R16:R27"/>
    <mergeCell ref="S16:S27"/>
    <mergeCell ref="U16:U27"/>
    <mergeCell ref="V16:V27"/>
    <mergeCell ref="Z4:Z15"/>
    <mergeCell ref="AA4:AA15"/>
    <mergeCell ref="AB4:AB15"/>
    <mergeCell ref="AC4:AC15"/>
    <mergeCell ref="AD4:AD15"/>
    <mergeCell ref="AE4:AE15"/>
    <mergeCell ref="R28:R39"/>
    <mergeCell ref="W16:W27"/>
    <mergeCell ref="X16:X27"/>
    <mergeCell ref="Y16:Y27"/>
    <mergeCell ref="Z16:Z27"/>
    <mergeCell ref="Y28:Y39"/>
    <mergeCell ref="S28:S39"/>
    <mergeCell ref="U28:U39"/>
    <mergeCell ref="V28:V39"/>
    <mergeCell ref="W28:W39"/>
    <mergeCell ref="X28:X39"/>
    <mergeCell ref="A28:A39"/>
    <mergeCell ref="B28:B39"/>
    <mergeCell ref="O28:O39"/>
    <mergeCell ref="P28:P39"/>
    <mergeCell ref="Q28:Q39"/>
    <mergeCell ref="AC16:AC27"/>
    <mergeCell ref="AD16:AD27"/>
    <mergeCell ref="AE16:AE27"/>
    <mergeCell ref="AF16:AF27"/>
    <mergeCell ref="AA16:AA27"/>
    <mergeCell ref="AB16:AB27"/>
    <mergeCell ref="AF28:AF39"/>
    <mergeCell ref="A40:A51"/>
    <mergeCell ref="B40:B51"/>
    <mergeCell ref="O40:O51"/>
    <mergeCell ref="P40:P51"/>
    <mergeCell ref="Q40:Q51"/>
    <mergeCell ref="R40:R51"/>
    <mergeCell ref="S40:S51"/>
    <mergeCell ref="U40:U51"/>
    <mergeCell ref="V40:V51"/>
    <mergeCell ref="Z28:Z39"/>
    <mergeCell ref="AA28:AA39"/>
    <mergeCell ref="AB28:AB39"/>
    <mergeCell ref="AC28:AC39"/>
    <mergeCell ref="AD28:AD39"/>
    <mergeCell ref="AE28:AE39"/>
    <mergeCell ref="AC40:AC51"/>
    <mergeCell ref="AD40:AD51"/>
    <mergeCell ref="AE40:AE51"/>
    <mergeCell ref="AF40:AF51"/>
    <mergeCell ref="A75:B75"/>
    <mergeCell ref="W40:W51"/>
    <mergeCell ref="X40:X51"/>
    <mergeCell ref="Y40:Y51"/>
    <mergeCell ref="Z40:Z51"/>
    <mergeCell ref="AA40:AA51"/>
    <mergeCell ref="AB40:AB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Plani i punes</vt:lpstr>
      <vt:lpstr>Buxheti i konsultimeve </vt:lpstr>
      <vt:lpstr>Buxheti vjetor</vt:lpstr>
      <vt:lpstr>Plani punes i detaj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2020-04-26T12:56:17Z</dcterms:created>
  <dcterms:modified xsi:type="dcterms:W3CDTF">2023-12-19T11:54:29Z</dcterms:modified>
</cp:coreProperties>
</file>